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V NACIONAL\PLAN DE DESARROLLO 2019-2021\AÑO-2021\PROYECTO CENTRO DE PRODUCCION ALIMENTOS\CONSTRUCCION EDIFICIO\8-PLIEGO DE CONDICIONES-ANEXOS (22 Archivos)\"/>
    </mc:Choice>
  </mc:AlternateContent>
  <bookViews>
    <workbookView xWindow="0" yWindow="0" windowWidth="23040" windowHeight="9192"/>
  </bookViews>
  <sheets>
    <sheet name="PRESUPUESTO OBRA CIVIL" sheetId="1" r:id="rId1"/>
  </sheets>
  <definedNames>
    <definedName name="_xlnm.Print_Area" localSheetId="0">'PRESUPUESTO OBRA CIVIL'!$A$1:$G$515</definedName>
    <definedName name="_xlnm.Print_Titles" localSheetId="0">'PRESUPUESTO OBRA CIVIL'!$1:$13</definedName>
  </definedNames>
  <calcPr calcId="162913"/>
</workbook>
</file>

<file path=xl/calcChain.xml><?xml version="1.0" encoding="utf-8"?>
<calcChain xmlns="http://schemas.openxmlformats.org/spreadsheetml/2006/main">
  <c r="G85" i="1" l="1"/>
  <c r="G84" i="1" l="1"/>
  <c r="G66" i="1" l="1"/>
  <c r="G67" i="1"/>
  <c r="G129" i="1" l="1"/>
  <c r="G130" i="1"/>
  <c r="G462" i="1"/>
  <c r="G454" i="1"/>
  <c r="G452" i="1" l="1"/>
  <c r="G180" i="1"/>
  <c r="G467" i="1"/>
  <c r="G131" i="1"/>
  <c r="G178" i="1"/>
  <c r="G455" i="1"/>
  <c r="G458" i="1"/>
  <c r="G456" i="1"/>
  <c r="G463" i="1"/>
  <c r="G453" i="1"/>
  <c r="G461" i="1"/>
  <c r="G466" i="1"/>
  <c r="G465" i="1"/>
  <c r="G464" i="1"/>
  <c r="G468" i="1"/>
  <c r="G179" i="1"/>
  <c r="G470" i="1" l="1"/>
  <c r="G469" i="1"/>
  <c r="G457" i="1"/>
  <c r="G459" i="1" s="1"/>
  <c r="G471" i="1" l="1"/>
  <c r="G137" i="1"/>
  <c r="G125" i="1" l="1"/>
  <c r="G126" i="1"/>
  <c r="G123" i="1"/>
  <c r="G73" i="1"/>
  <c r="G124" i="1"/>
  <c r="G127" i="1" l="1"/>
  <c r="G105" i="1" l="1"/>
  <c r="G82" i="1"/>
  <c r="G78" i="1"/>
  <c r="G100" i="1"/>
  <c r="G96" i="1"/>
  <c r="G90" i="1"/>
  <c r="G134" i="1"/>
  <c r="G92" i="1"/>
  <c r="G83" i="1"/>
  <c r="G113" i="1"/>
  <c r="G75" i="1"/>
  <c r="G112" i="1"/>
  <c r="G107" i="1"/>
  <c r="G135" i="1"/>
  <c r="G101" i="1"/>
  <c r="G93" i="1"/>
  <c r="G79" i="1"/>
  <c r="G94" i="1"/>
  <c r="G111" i="1"/>
  <c r="G106" i="1"/>
  <c r="G136" i="1"/>
  <c r="G97" i="1"/>
  <c r="G95" i="1"/>
  <c r="G115" i="1"/>
  <c r="G64" i="1"/>
  <c r="E373" i="1"/>
  <c r="G140" i="1"/>
  <c r="G133" i="1"/>
  <c r="G108" i="1"/>
  <c r="G89" i="1"/>
  <c r="G88" i="1"/>
  <c r="G65" i="1" l="1"/>
  <c r="G143" i="1"/>
  <c r="G81" i="1"/>
  <c r="G114" i="1"/>
  <c r="G120" i="1"/>
  <c r="G116" i="1"/>
  <c r="G110" i="1"/>
  <c r="G118" i="1"/>
  <c r="G117" i="1"/>
  <c r="G99" i="1"/>
  <c r="G98" i="1"/>
  <c r="G80" i="1"/>
  <c r="G102" i="1"/>
  <c r="G119" i="1"/>
  <c r="G91" i="1"/>
  <c r="G109" i="1"/>
  <c r="G142" i="1"/>
  <c r="G139" i="1"/>
  <c r="G141" i="1"/>
  <c r="G138" i="1"/>
  <c r="G74" i="1"/>
  <c r="G76" i="1" s="1"/>
  <c r="G60" i="1"/>
  <c r="G301" i="1"/>
  <c r="G38" i="1"/>
  <c r="G59" i="1"/>
  <c r="G58" i="1"/>
  <c r="G86" i="1" l="1"/>
  <c r="G61" i="1"/>
  <c r="G103" i="1"/>
  <c r="G334" i="1"/>
  <c r="G328" i="1"/>
  <c r="G439" i="1"/>
  <c r="G442" i="1"/>
  <c r="G443" i="1"/>
  <c r="G447" i="1"/>
  <c r="G448" i="1"/>
  <c r="G445" i="1"/>
  <c r="G441" i="1"/>
  <c r="G446" i="1"/>
  <c r="G440" i="1"/>
  <c r="G444" i="1"/>
  <c r="G449" i="1"/>
  <c r="G354" i="1"/>
  <c r="G183" i="1"/>
  <c r="G144" i="1"/>
  <c r="G121" i="1"/>
  <c r="G302" i="1"/>
  <c r="G321" i="1"/>
  <c r="G382" i="1"/>
  <c r="G263" i="1"/>
  <c r="G249" i="1"/>
  <c r="G264" i="1"/>
  <c r="G241" i="1"/>
  <c r="G188" i="1"/>
  <c r="G214" i="1"/>
  <c r="G257" i="1"/>
  <c r="G209" i="1"/>
  <c r="G242" i="1"/>
  <c r="G233" i="1"/>
  <c r="G190" i="1"/>
  <c r="G231" i="1"/>
  <c r="G220" i="1"/>
  <c r="G219" i="1"/>
  <c r="G256" i="1"/>
  <c r="G217" i="1"/>
  <c r="G240" i="1"/>
  <c r="G266" i="1"/>
  <c r="G191" i="1"/>
  <c r="G186" i="1"/>
  <c r="G272" i="1"/>
  <c r="G258" i="1"/>
  <c r="G232" i="1"/>
  <c r="G229" i="1"/>
  <c r="G234" i="1"/>
  <c r="G218" i="1"/>
  <c r="G259" i="1"/>
  <c r="G205" i="1"/>
  <c r="G228" i="1"/>
  <c r="G243" i="1"/>
  <c r="G253" i="1"/>
  <c r="G230" i="1"/>
  <c r="G206" i="1"/>
  <c r="G216" i="1"/>
  <c r="G250" i="1"/>
  <c r="G204" i="1"/>
  <c r="G192" i="1"/>
  <c r="G271" i="1"/>
  <c r="G262" i="1"/>
  <c r="G270" i="1"/>
  <c r="G187" i="1"/>
  <c r="G265" i="1"/>
  <c r="G244" i="1"/>
  <c r="G215" i="1"/>
  <c r="G246" i="1"/>
  <c r="G208" i="1"/>
  <c r="G267" i="1"/>
  <c r="G227" i="1"/>
  <c r="G210" i="1"/>
  <c r="G207" i="1"/>
  <c r="G248" i="1"/>
  <c r="G247" i="1"/>
  <c r="G185" i="1"/>
  <c r="G255" i="1"/>
  <c r="G254" i="1"/>
  <c r="G235" i="1"/>
  <c r="G189" i="1"/>
  <c r="G239" i="1"/>
  <c r="G224" i="1"/>
  <c r="G309" i="1"/>
  <c r="G43" i="1"/>
  <c r="G45" i="1"/>
  <c r="G48" i="1"/>
  <c r="G37" i="1"/>
  <c r="G36" i="1"/>
  <c r="G35" i="1"/>
  <c r="G49" i="1"/>
  <c r="G392" i="1"/>
  <c r="G421" i="1"/>
  <c r="G430" i="1"/>
  <c r="G418" i="1"/>
  <c r="G403" i="1"/>
  <c r="G431" i="1"/>
  <c r="G407" i="1"/>
  <c r="G400" i="1"/>
  <c r="G423" i="1"/>
  <c r="G411" i="1"/>
  <c r="G405" i="1"/>
  <c r="G335" i="1"/>
  <c r="G408" i="1"/>
  <c r="G409" i="1"/>
  <c r="G391" i="1"/>
  <c r="G406" i="1"/>
  <c r="G426" i="1"/>
  <c r="G427" i="1"/>
  <c r="G308" i="1"/>
  <c r="G413" i="1"/>
  <c r="G412" i="1"/>
  <c r="G422" i="1"/>
  <c r="G425" i="1"/>
  <c r="G401" i="1"/>
  <c r="G404" i="1"/>
  <c r="G417" i="1"/>
  <c r="G419" i="1"/>
  <c r="G330" i="1"/>
  <c r="G177" i="1"/>
  <c r="G63" i="1"/>
  <c r="G68" i="1" s="1"/>
  <c r="G24" i="1"/>
  <c r="G424" i="1"/>
  <c r="G416" i="1"/>
  <c r="G402" i="1"/>
  <c r="G420" i="1"/>
  <c r="G149" i="1"/>
  <c r="G150" i="1" s="1"/>
  <c r="G429" i="1"/>
  <c r="G145" i="1" l="1"/>
  <c r="G410" i="1"/>
  <c r="G428" i="1"/>
  <c r="G432" i="1" s="1"/>
  <c r="G329" i="1"/>
  <c r="G331" i="1" s="1"/>
  <c r="G50" i="1"/>
  <c r="G310" i="1"/>
  <c r="G273" i="1"/>
  <c r="G25" i="1"/>
  <c r="G236" i="1"/>
  <c r="G347" i="1"/>
  <c r="G383" i="1"/>
  <c r="G389" i="1"/>
  <c r="G315" i="1"/>
  <c r="G316" i="1"/>
  <c r="G319" i="1"/>
  <c r="G368" i="1"/>
  <c r="G363" i="1"/>
  <c r="G300" i="1"/>
  <c r="G305" i="1"/>
  <c r="G377" i="1"/>
  <c r="G386" i="1"/>
  <c r="G346" i="1"/>
  <c r="G357" i="1"/>
  <c r="G362" i="1"/>
  <c r="G373" i="1"/>
  <c r="G290" i="1"/>
  <c r="G379" i="1"/>
  <c r="G380" i="1"/>
  <c r="G317" i="1"/>
  <c r="G348" i="1"/>
  <c r="G360" i="1"/>
  <c r="G369" i="1"/>
  <c r="G303" i="1"/>
  <c r="G367" i="1"/>
  <c r="G313" i="1"/>
  <c r="G385" i="1"/>
  <c r="G296" i="1"/>
  <c r="G364" i="1"/>
  <c r="G314" i="1"/>
  <c r="G366" i="1"/>
  <c r="G384" i="1"/>
  <c r="G374" i="1"/>
  <c r="G361" i="1"/>
  <c r="G350" i="1"/>
  <c r="G304" i="1"/>
  <c r="G349" i="1"/>
  <c r="G388" i="1"/>
  <c r="G359" i="1"/>
  <c r="G387" i="1"/>
  <c r="G312" i="1"/>
  <c r="G320" i="1"/>
  <c r="G370" i="1"/>
  <c r="G299" i="1"/>
  <c r="G378" i="1"/>
  <c r="G353" i="1"/>
  <c r="G376" i="1"/>
  <c r="G352" i="1"/>
  <c r="G399" i="1"/>
  <c r="G351" i="1"/>
  <c r="G322" i="1"/>
  <c r="G365" i="1"/>
  <c r="G289" i="1"/>
  <c r="G297" i="1"/>
  <c r="G381" i="1"/>
  <c r="G375" i="1"/>
  <c r="G318" i="1"/>
  <c r="G358" i="1"/>
  <c r="G390" i="1"/>
  <c r="G298" i="1"/>
  <c r="G343" i="1"/>
  <c r="G342" i="1"/>
  <c r="G341" i="1"/>
  <c r="G152" i="1"/>
  <c r="G279" i="1"/>
  <c r="G168" i="1"/>
  <c r="G156" i="1"/>
  <c r="G281" i="1"/>
  <c r="G174" i="1"/>
  <c r="G159" i="1"/>
  <c r="G196" i="1"/>
  <c r="G155" i="1"/>
  <c r="G184" i="1"/>
  <c r="G193" i="1" s="1"/>
  <c r="G170" i="1"/>
  <c r="G280" i="1"/>
  <c r="G221" i="1"/>
  <c r="G223" i="1"/>
  <c r="G285" i="1"/>
  <c r="G164" i="1"/>
  <c r="G222" i="1"/>
  <c r="G167" i="1"/>
  <c r="G282" i="1"/>
  <c r="G171" i="1"/>
  <c r="G261" i="1"/>
  <c r="G278" i="1"/>
  <c r="G161" i="1"/>
  <c r="G202" i="1"/>
  <c r="G175" i="1"/>
  <c r="G260" i="1"/>
  <c r="G169" i="1"/>
  <c r="G157" i="1"/>
  <c r="G198" i="1"/>
  <c r="G284" i="1"/>
  <c r="G200" i="1"/>
  <c r="G199" i="1"/>
  <c r="G153" i="1"/>
  <c r="G286" i="1"/>
  <c r="G163" i="1"/>
  <c r="G172" i="1"/>
  <c r="G176" i="1"/>
  <c r="G211" i="1"/>
  <c r="G154" i="1"/>
  <c r="G162" i="1"/>
  <c r="G283" i="1"/>
  <c r="G203" i="1"/>
  <c r="G201" i="1"/>
  <c r="G158" i="1"/>
  <c r="G197" i="1"/>
  <c r="G173" i="1"/>
  <c r="G245" i="1"/>
  <c r="G251" i="1" s="1"/>
  <c r="G160" i="1"/>
  <c r="G53" i="1"/>
  <c r="G54" i="1"/>
  <c r="G333" i="1"/>
  <c r="G55" i="1"/>
  <c r="G34" i="1"/>
  <c r="G39" i="1" s="1"/>
  <c r="G52" i="1"/>
  <c r="G21" i="1"/>
  <c r="G438" i="1"/>
  <c r="G27" i="1"/>
  <c r="G17" i="1"/>
  <c r="G42" i="1"/>
  <c r="G18" i="1"/>
  <c r="G41" i="1"/>
  <c r="G44" i="1"/>
  <c r="G437" i="1"/>
  <c r="G414" i="1" l="1"/>
  <c r="G433" i="1" s="1"/>
  <c r="G450" i="1"/>
  <c r="G472" i="1" s="1"/>
  <c r="G291" i="1"/>
  <c r="G344" i="1"/>
  <c r="G56" i="1"/>
  <c r="G46" i="1"/>
  <c r="G393" i="1"/>
  <c r="G287" i="1"/>
  <c r="G371" i="1"/>
  <c r="G306" i="1"/>
  <c r="G355" i="1"/>
  <c r="G181" i="1"/>
  <c r="G336" i="1"/>
  <c r="G337" i="1" s="1"/>
  <c r="G225" i="1"/>
  <c r="G268" i="1"/>
  <c r="G22" i="1"/>
  <c r="G323" i="1"/>
  <c r="G19" i="1"/>
  <c r="G165" i="1"/>
  <c r="G212" i="1"/>
  <c r="G28" i="1"/>
  <c r="G29" i="1" s="1"/>
  <c r="G30" i="1" s="1"/>
  <c r="G69" i="1" l="1"/>
  <c r="G292" i="1"/>
  <c r="G324" i="1"/>
  <c r="G274" i="1"/>
  <c r="G394" i="1"/>
  <c r="G474" i="1" l="1"/>
  <c r="G477" i="1" l="1"/>
  <c r="G478" i="1" s="1"/>
  <c r="G475" i="1"/>
  <c r="G476" i="1"/>
  <c r="G479" i="1" l="1"/>
</calcChain>
</file>

<file path=xl/sharedStrings.xml><?xml version="1.0" encoding="utf-8"?>
<sst xmlns="http://schemas.openxmlformats.org/spreadsheetml/2006/main" count="1213" uniqueCount="823">
  <si>
    <t>OBJETO:</t>
  </si>
  <si>
    <t>CONSTRUCCION DEL EDIFICIO CENTRO DE PRODUCCION DE ALIMENTOS PARA EL BIENESTAR DE LA UNIVERSIDAD NACIONAL DE COLOMBIA SEDE PALMIRA, BAJO LA MODALIDAD DE PRECIOS UNITARIOS FIJOS SIN FORMULA DE REAJUSTE</t>
  </si>
  <si>
    <t>FECHA:</t>
  </si>
  <si>
    <t>SOLICITANTE:</t>
  </si>
  <si>
    <t>UNIVERSIDAD NACIONAL DE COLOMBIA-SEDE PALMIRA</t>
  </si>
  <si>
    <t>NIT:</t>
  </si>
  <si>
    <t>899999063-3</t>
  </si>
  <si>
    <t>DIRECCION:</t>
  </si>
  <si>
    <t>CRA 32  No. 12-00</t>
  </si>
  <si>
    <t>CIUDAD:</t>
  </si>
  <si>
    <t>PALMIRA</t>
  </si>
  <si>
    <t>TELEFONO:</t>
  </si>
  <si>
    <t>286 88 00 Ext: 35432</t>
  </si>
  <si>
    <t>CORREO:</t>
  </si>
  <si>
    <t>INFORMACION</t>
  </si>
  <si>
    <t>RUTH AMPARO ALEY GELPUD</t>
  </si>
  <si>
    <t>CAP.</t>
  </si>
  <si>
    <t>ITEM</t>
  </si>
  <si>
    <t>DESCRIPCIÓN</t>
  </si>
  <si>
    <t>U.M.</t>
  </si>
  <si>
    <t>CANT</t>
  </si>
  <si>
    <t>VL.UNIT</t>
  </si>
  <si>
    <t>VL.TOTAL</t>
  </si>
  <si>
    <t>PRELIMINARES</t>
  </si>
  <si>
    <t>1.1</t>
  </si>
  <si>
    <t>INSTALACIÓN SERVICIOS PÚBLICOS, INCLUYE ACOMETIDA DESDE EL PUNTO DE SUMINISTRO HASTA PUNTO DE MEDICION</t>
  </si>
  <si>
    <t>1.1.1</t>
  </si>
  <si>
    <t>ADECUACION DE  RED PROVISIONAL DE ENERGIA, INCLUYE ACOMETIDA DESDE EL PUNTO DE SUMINISTRO DEL HASTA PUNTO DE MEDICION, CAMPAMENTO Y TABLERO METALICO CON 4 PUNTOS DE CONEXION 110, 4 PUNTOS DE CONEXION 220, MEDIDOR, DUCTOS Y TODOS LOS ACCESORIOS DE CONEXIÓN NECESARIOS PARA EL BUEN FUNCIONAMIENTO DE LA MISMA. LONGITUD APROXIMADA= 68 MTS</t>
  </si>
  <si>
    <t>UND</t>
  </si>
  <si>
    <t>1.1.2</t>
  </si>
  <si>
    <t>INSTALACIÒN DE RED PROVISIONAL DE AGUA CON CONEXIÓN A RED PRINCIPAL  1 1/2", INCLUYE  MEDIDOR DE 1/2" EXCLAVO AL MEDIDOR EXISTENTE, TUBERIA, ACCESORIOS,  EXCAVACION, REGISTRO, Y CAJA EN CONCRETO, LOGITUD APROXIMADA = 30MTS</t>
  </si>
  <si>
    <t>SUBTOTAL</t>
  </si>
  <si>
    <t>1.2</t>
  </si>
  <si>
    <t>CAMPAMENTO Y ADECUACIONES</t>
  </si>
  <si>
    <t>1.2.1</t>
  </si>
  <si>
    <t xml:space="preserve">CONSTRUCCION DE CAMPAMENTO EN MAMPOSTERIA DE UN AREA APROXIMADA DE= 30 M2 Y UNA ALTURA APROX= 3,0 MTS, INCLUYE PLACA EN CONCRETO  TEJA DE ZINC, PUERTAS Y CERRADURA </t>
  </si>
  <si>
    <t>1.3</t>
  </si>
  <si>
    <t xml:space="preserve">CERRAMIENTO PERIMETRAL DEL AREA A INTERVENIR </t>
  </si>
  <si>
    <t>1.3.1</t>
  </si>
  <si>
    <t>CERRAMIENTO EN TELA DE FIBRA PARALES EN MADERA, FUNDIDOS EN DADOS DE CONTRETO H= 2.15 M</t>
  </si>
  <si>
    <t>M2</t>
  </si>
  <si>
    <t>1.4</t>
  </si>
  <si>
    <t>REPLANTEO</t>
  </si>
  <si>
    <t>1.4.1</t>
  </si>
  <si>
    <t xml:space="preserve">DESCAPOTE A MAQUINA E= 20CMS 1180M2, RETIRO DE MATERIAL SOBRANTE DE RECEBO, A ESCOMBRERA OFICIAL CERTIFICADA, CON AUTORIZACION </t>
  </si>
  <si>
    <t>1.4.2</t>
  </si>
  <si>
    <t>LOCALIZACIÓN, TRAZADO Y REPLANTEO DE OBRA ARQUITECTONICA, HIDROSANITARIA, ELECTRICA , CON ELEMENTOS DE PRECISIÓN</t>
  </si>
  <si>
    <t>ESTRUCTURA SOPORTE DEL EDIFICIO</t>
  </si>
  <si>
    <t>2.1</t>
  </si>
  <si>
    <t>EXCAVACION  Y RELLENOS</t>
  </si>
  <si>
    <t>2.1.1</t>
  </si>
  <si>
    <t>LOCALIZACIÓN, TRAZADO Y REPLANTEO DE OBRA CIMENTACION, CON ELEMENTOS DE PRECISIÓN</t>
  </si>
  <si>
    <t>M3</t>
  </si>
  <si>
    <t>2.1.2</t>
  </si>
  <si>
    <t xml:space="preserve">EXCAVACION A MAQUINA 1 METRO DE PROFUNDIDAD </t>
  </si>
  <si>
    <t>2.1.3</t>
  </si>
  <si>
    <t>EXCAVACION MANUAL</t>
  </si>
  <si>
    <t>2.1.4</t>
  </si>
  <si>
    <t>RETIRO SOBRANTES A MAQUINA &lt; 10KM</t>
  </si>
  <si>
    <t>2.1.5</t>
  </si>
  <si>
    <t>RELLENO  ROCA MUERTA COMPACTADA CILINDRO</t>
  </si>
  <si>
    <t>2.2</t>
  </si>
  <si>
    <t>CIMENTACION</t>
  </si>
  <si>
    <t>2.2.1</t>
  </si>
  <si>
    <t>VIGAS DE CIMENTACION CONCRETO 4000 PSI (0,5x0,5; 0,3x0,5 ; 0,3x0,35)</t>
  </si>
  <si>
    <t>2.2.2</t>
  </si>
  <si>
    <t>2.2.3</t>
  </si>
  <si>
    <t>2.2.4</t>
  </si>
  <si>
    <t>2.2.5</t>
  </si>
  <si>
    <t>CONTRAPISO REFORZADO DE 10CM CONCRETO 3000 PSI</t>
  </si>
  <si>
    <t>2.3</t>
  </si>
  <si>
    <t>ACERO DE REFUERZO CIMENTACION</t>
  </si>
  <si>
    <t>2.3.1</t>
  </si>
  <si>
    <t>ACERO DE REFUERZO FLEJADO 60000 PSI VIGAS CIMENTACION</t>
  </si>
  <si>
    <t>KG</t>
  </si>
  <si>
    <t>2.3.2</t>
  </si>
  <si>
    <t>ACERO DE REFUERZO FLEJADO AMPLIACION PEDESTALES</t>
  </si>
  <si>
    <t>2.4</t>
  </si>
  <si>
    <t>ESTRUCTURA CONCRETO</t>
  </si>
  <si>
    <t>2.4.1</t>
  </si>
  <si>
    <t>2.4.2</t>
  </si>
  <si>
    <t>CONCRETO 4000 PSI COLUMNAS CONCRETO 4000 PSI A LA VISTA REDONDAS</t>
  </si>
  <si>
    <t>2.4.3</t>
  </si>
  <si>
    <t>LOSA   (NIVEL 4,37 ) 4000 PSI TERMINADO  A LA VISTA</t>
  </si>
  <si>
    <t>2.4.4</t>
  </si>
  <si>
    <t>LOSA  (NIVEL 6,87) 4000 PSI TERMINADO A LA VISTA</t>
  </si>
  <si>
    <t>MEMBRANA PVC IMPERMEABILIZACION DE 1,5MM</t>
  </si>
  <si>
    <t>2.5</t>
  </si>
  <si>
    <t>ACERO DE REFUERZO</t>
  </si>
  <si>
    <t>2.5.1</t>
  </si>
  <si>
    <t>ACERO DE REFUERZO FLEJADO 60000 PSI COLUMNAS</t>
  </si>
  <si>
    <t>2.5.2</t>
  </si>
  <si>
    <t>ACERO DE REFUERZO FLEJADO 60000 PSI LOSA (NIVEL 4,37)</t>
  </si>
  <si>
    <t>2.5.3</t>
  </si>
  <si>
    <t>ACERO DE REFUERZO FLEJADO 60000 PSI LOSA (NIVEL 6,87)</t>
  </si>
  <si>
    <t>2.6</t>
  </si>
  <si>
    <t>2.6.2</t>
  </si>
  <si>
    <t>3.1</t>
  </si>
  <si>
    <t>PRELIMINARES AGUAS RESIDUALES</t>
  </si>
  <si>
    <t>3.1.1</t>
  </si>
  <si>
    <t>ML</t>
  </si>
  <si>
    <t>3.1.2</t>
  </si>
  <si>
    <t xml:space="preserve">RELLENO COMPACTADO A RANA </t>
  </si>
  <si>
    <t>3.2</t>
  </si>
  <si>
    <t>SUMINISTRO E INSTALACION TUBERIA SANITARIA DIAMETRO 6"</t>
  </si>
  <si>
    <t>SUMINISTRO E INSTALACION TUBERIA SANITARIA DIAMETRO 8"</t>
  </si>
  <si>
    <t>SUMINISTRO E INSTALACION TUBERIA SANITARIA DIAMETRO 10"</t>
  </si>
  <si>
    <t>COLCHON DE ARENA ESPESOR DE 10 CM</t>
  </si>
  <si>
    <t>3.3</t>
  </si>
  <si>
    <t>INSTALACIONES SANITARIO DE LOS BAÑOS</t>
  </si>
  <si>
    <t>3.3.1</t>
  </si>
  <si>
    <t>SUMINISTRO E INSTALACION TUBERIA SANITARIA DIAMETRO 4"</t>
  </si>
  <si>
    <t>3.3.2</t>
  </si>
  <si>
    <t>3.3.3</t>
  </si>
  <si>
    <t>3.3.4</t>
  </si>
  <si>
    <t>3.3.5</t>
  </si>
  <si>
    <t>PUNTOS SANITARIOS 6"</t>
  </si>
  <si>
    <t>3.3.6</t>
  </si>
  <si>
    <t>PUNTOS SANITARIOS 4"</t>
  </si>
  <si>
    <t>3.3.7</t>
  </si>
  <si>
    <t>PUNTOS SANITARIOS 3"</t>
  </si>
  <si>
    <t>3.3.8</t>
  </si>
  <si>
    <t>PUNTOS SANITARIOS 2"</t>
  </si>
  <si>
    <t>3.3.9</t>
  </si>
  <si>
    <t>3.3.10</t>
  </si>
  <si>
    <t>3.3.11</t>
  </si>
  <si>
    <t>3.3.12</t>
  </si>
  <si>
    <t>3.3.13</t>
  </si>
  <si>
    <t>REJILLA SOSCO (4-3 Y 3X2)</t>
  </si>
  <si>
    <t>3.3.14</t>
  </si>
  <si>
    <t>SOPORTERIA EN PLATINA DE ALUMINIO 1" EN "U", CON CHAZON METALICO, CADA 0,5 MTS</t>
  </si>
  <si>
    <t>3.3.15</t>
  </si>
  <si>
    <t>PRUEBA ESTANQUEIDAD REALIZADA POR RAMAL INDIVIDUAL</t>
  </si>
  <si>
    <t>3.4</t>
  </si>
  <si>
    <t>INSTALACIONES HIDRAULICAS DE LOS BAÑOS</t>
  </si>
  <si>
    <t>3.4.1</t>
  </si>
  <si>
    <t>SUMINISTRO E INSTALACION TUBERIA HIDRAULICA DIAMETRO 2"</t>
  </si>
  <si>
    <t>3.4.2</t>
  </si>
  <si>
    <t>SUMINISTRO E INSTALACION TUBERIA HIDRAULICA DIAMETRO 1"</t>
  </si>
  <si>
    <t>3.4.3</t>
  </si>
  <si>
    <t>SUMINISTRO E INSTALACION TUBERIA HIDRAULICA DIAMETRO 3/4"</t>
  </si>
  <si>
    <t>3.4.4</t>
  </si>
  <si>
    <t>SUMINISTRO E INSTALACION TUBERIA HIDRAULICA DIAMETRO 1/2"</t>
  </si>
  <si>
    <t>3.4.5</t>
  </si>
  <si>
    <t>PUNTOS HIDRAULICOS DE 1/2"</t>
  </si>
  <si>
    <t>3.4.6</t>
  </si>
  <si>
    <t>PUNTOS HIDRAULICOS DE 1"</t>
  </si>
  <si>
    <t>3.4.7</t>
  </si>
  <si>
    <t>VALVULAS DE PASO DE 2"</t>
  </si>
  <si>
    <t>3.4.8</t>
  </si>
  <si>
    <t>VALVULAS DE PASO DE 3/4"</t>
  </si>
  <si>
    <t>3.4.9</t>
  </si>
  <si>
    <t>CAMARA DE AIRE DE 30 CM PARA GOLPE DE ARIETE</t>
  </si>
  <si>
    <t>3.4.10</t>
  </si>
  <si>
    <t>ACCESORIOS HIDRAULICOS DESDE 1/2" A 2"</t>
  </si>
  <si>
    <t>3.4.11</t>
  </si>
  <si>
    <t>3.4.12</t>
  </si>
  <si>
    <t>PRUEBA DE PRESION HIDRAULICA A 200 PSI A 8 HORAS</t>
  </si>
  <si>
    <t>3.4.13</t>
  </si>
  <si>
    <t>VALVULA DE FLUXOMETRO PARA INODORO</t>
  </si>
  <si>
    <t>3.4.14</t>
  </si>
  <si>
    <t>VALVULA ANTIBANDALICA PARA ORINALES</t>
  </si>
  <si>
    <t>3.4.15</t>
  </si>
  <si>
    <t>VALVULA ANTIBANDALICA PARA LAVAMANOS</t>
  </si>
  <si>
    <t>3.4.16</t>
  </si>
  <si>
    <t xml:space="preserve">GRIFO PESADO </t>
  </si>
  <si>
    <t>3.5</t>
  </si>
  <si>
    <t>RED DE DISTRIBUCCION DESDE SISTEMA DE BOMBEO A BLOQUE</t>
  </si>
  <si>
    <t>3.5.1</t>
  </si>
  <si>
    <t>TUBERIA PVC UNION Z DIAMETRO DE 4"</t>
  </si>
  <si>
    <t>3.5.2</t>
  </si>
  <si>
    <t>TUBERIA ACERO AL CARBON SCH40 A/CARBON DE 1"</t>
  </si>
  <si>
    <t>3.5.3</t>
  </si>
  <si>
    <t>3.5.4</t>
  </si>
  <si>
    <t>VALVULA  DE CONTROL DE 4" BRIDADA</t>
  </si>
  <si>
    <t>CONEXIÓN A SISTEMA DE BOMBEO EXISTENTE, CONSISTE EN CONECTAR LA RED NUEVA A LA RED EXISTENTE</t>
  </si>
  <si>
    <t>PRUEBA RED CONTRA INCENDIO REALIZADA POR BOMBEROS PALMIRA</t>
  </si>
  <si>
    <t>3.6</t>
  </si>
  <si>
    <t>3.6.1</t>
  </si>
  <si>
    <t>3.6.2</t>
  </si>
  <si>
    <t>SALIDA HIDRAULICA AGUA CALIENTE PUNTO DE 1/2"</t>
  </si>
  <si>
    <t>VALVULA DE PASO DE 3/4"</t>
  </si>
  <si>
    <t xml:space="preserve">INSTALACIONES ELECTRICAS Y TELECOMUNICACIONES </t>
  </si>
  <si>
    <t>4.1</t>
  </si>
  <si>
    <t xml:space="preserve"> RETIRO REDES EXISTENTES</t>
  </si>
  <si>
    <t>4.1.1</t>
  </si>
  <si>
    <t xml:space="preserve">DESCONEXION DE ACOMETIDA MEDIA TENSION #2 XLPE Y DEVOLUCION HASTA CAJA DE EMPALME MT </t>
  </si>
  <si>
    <t>4.2</t>
  </si>
  <si>
    <t xml:space="preserve"> SUBESTACION ELECTRICA </t>
  </si>
  <si>
    <t>4.2.1</t>
  </si>
  <si>
    <t xml:space="preserve">SUMINISTRO E INSTALACION DE TRANSFORMADOR 3F 112,5KVA PAD MOUNTED TIPO MALLA INCLUYE TERMINALES DE ENTRADA Y SALIDAS, FUSIBLES LIMITADOR DE CORRIENTE, DPS CODO 15KV, MONTAJE, INSTALACION Y OBRA CIVIL NECESARIA </t>
  </si>
  <si>
    <t>4.2.2</t>
  </si>
  <si>
    <t xml:space="preserve">SUMINISTRO E INSTALACION EMPALME MEDIA TENSION CABLE #2 15KV - INCLUYE PRUEBA DE AISLAMIENTO </t>
  </si>
  <si>
    <t>4.2.3</t>
  </si>
  <si>
    <t xml:space="preserve">SUMINISTRO E INSTALACION DE CABLE #2 CU XLPE 133% 1/3N </t>
  </si>
  <si>
    <t>4.2.4</t>
  </si>
  <si>
    <t>ACOMETIDA PRINCIPAL DESDE TRANSFORMADOR HASTA BARRAJE BAJA TENSION EN 6X4/0+2X4/0+1X2/0 CU THHW 600V</t>
  </si>
  <si>
    <t>4.2.5</t>
  </si>
  <si>
    <t>ACOMETIDA SECUNDARIA DESDE BARRAJ  HASTA TABLERO PRINCIPAL EDF CENTRO DE PRODUCCION EN 3X2/0+1X2/0+1X4 CU THHW 600V</t>
  </si>
  <si>
    <t>4.2.6</t>
  </si>
  <si>
    <t>ACOMETIDA SECUNDARIA DESDE BARRAJ  HASTA TABLERO PRINCIPAL EDF CENTRO DE PRODUCCION EN 3X3/0+1X3/0+1X4 CU THHW 600V</t>
  </si>
  <si>
    <t>4.2.7</t>
  </si>
  <si>
    <t>CANALIZACION EN ANDEN VERDE O CONCRETO DE TUBERIA PVC DB 2X4" + 2X2"</t>
  </si>
  <si>
    <t>4.2.8</t>
  </si>
  <si>
    <t xml:space="preserve">CANALIZACION EN ANDEN VERDE O CONCRETO DE TUBERIA PVC DB 2X4" </t>
  </si>
  <si>
    <t>4.2.9</t>
  </si>
  <si>
    <t xml:space="preserve">CANALIZACION EN ANDEN VERDE O CONCRETO DE TUBERIA PVC DB 2X2" </t>
  </si>
  <si>
    <t>4.2.10</t>
  </si>
  <si>
    <t xml:space="preserve">CAJA DE PASO MEDIA TENSION SEGÚN NORMA CELSIA </t>
  </si>
  <si>
    <t>4.2.11</t>
  </si>
  <si>
    <t>CONSTRUCCION DE MALLA A TIERRA AUXILIAR CON CABLE CU DESNUDO 2/0, 4 VARILLAS COPPERWELD DE 2,4M Y 2 CAJAS DE INSPECCION DE 30X30</t>
  </si>
  <si>
    <t>4.2.12</t>
  </si>
  <si>
    <t xml:space="preserve">CAJA DE PASO BT NORMA CELSIA </t>
  </si>
  <si>
    <t>4.2.13</t>
  </si>
  <si>
    <t xml:space="preserve">BARRAJE ELASTOMERICO SUMERGIBLE TRIFASICO 4 VIAS 600V - 400A, INCLUYE TERMINALES, SOPORTES Y TODO LO REQUERIDO PARA SU CORRECTA INSTALACION Y FUNCIONAMIENTO </t>
  </si>
  <si>
    <t>4.3</t>
  </si>
  <si>
    <t>INFRAESTRUCTURA ELECTRICA</t>
  </si>
  <si>
    <t>4.3.1</t>
  </si>
  <si>
    <t xml:space="preserve">BANDEJA TIPO DUCTO CON TAPA Y DIVISION 30X12X 2.4M CALIBRE 16 INCLUYE CABLE DE TIERRA #14 Y SOPORTES PARA CABLE </t>
  </si>
  <si>
    <t>4.3.2</t>
  </si>
  <si>
    <t xml:space="preserve">SOPORTERIA PARA BANDEJA TIPO DUCTO Y BANCOS DE TUBERIA </t>
  </si>
  <si>
    <t>4.3.3</t>
  </si>
  <si>
    <t xml:space="preserve">TUBERIA EMT 2" INCLUYE SOPORTES EN RIEL CHANEL, TERMINALES Y CURVAS </t>
  </si>
  <si>
    <t>4.3.4</t>
  </si>
  <si>
    <t xml:space="preserve">TUBERIA EMT 1/2" MARCA COLMENA PARA SALIDAS DE EQUIPOS DE AIRE ACONDICIONADO Y RED DE ILUMINACION  </t>
  </si>
  <si>
    <t>4.3.5</t>
  </si>
  <si>
    <t>CAJA FS RAWELT DE 2X4 SALIDAS 1" (1 ENTRADA -2 SALIDAS)</t>
  </si>
  <si>
    <t>4.3.6</t>
  </si>
  <si>
    <t>TUBERIA EMT 3/4" MARCA COLMENA (INCLUYE CURVAS, UNIONES)</t>
  </si>
  <si>
    <t>4.3.7</t>
  </si>
  <si>
    <t xml:space="preserve">TUBERIA PVC 3/4" EMBEBIDA EN CONCRETO O ENTERRADA INCLUYE CURVAS </t>
  </si>
  <si>
    <t>4.3.8</t>
  </si>
  <si>
    <t xml:space="preserve">CAJA FS RAWELT DE 4X4  4 SALIDAS 3/4" </t>
  </si>
  <si>
    <t>4.3.9</t>
  </si>
  <si>
    <t>CANALIZACION ILUMINACION EXTERIOR TUBO PVC 1"</t>
  </si>
  <si>
    <t>4.3.10</t>
  </si>
  <si>
    <t xml:space="preserve">CAJAS DE INSPECCION 30X30 </t>
  </si>
  <si>
    <t>4.3.11</t>
  </si>
  <si>
    <t>PASALOSA PARA BANDEJA (VER DETALLE EN PLANOS)</t>
  </si>
  <si>
    <t>4.4</t>
  </si>
  <si>
    <t xml:space="preserve"> TABLEROS Y ACOMETIDAS ELECTRICAS</t>
  </si>
  <si>
    <t>4.4.1</t>
  </si>
  <si>
    <t>TABLERO GENERAL DE DISTRIBUCION CON TOTALIZADOR REGULABLE 3X 150A, 1 TOTALIZADOR REGULABLE DE 3X80A + 1 TOTALIZADOR REGULABLE 3X50A + 1 TOTALIZADOR 3X15A, TABLERO INTERNO DE TOMAS NORMALES DE 18 CTOS CON MINIBREAKERS SEGUN DIAGRAMA UNIFILAR Y TABLERO REGULADO DE 6 CTOS CON MINIBREAKERS SEGUN DIAGRAMA UNIFILAR  - INCLUYE ANALIZADOR DE REDES Y TAP PARA TABLERO DE REGULADA)</t>
  </si>
  <si>
    <t>4.4.2</t>
  </si>
  <si>
    <t xml:space="preserve">ACOMETIDA A TABLERO DE ILUMNACION EN CABLE 3X#10 + 1X#10 +1X#10 CU THHW-LS 90°C 600V </t>
  </si>
  <si>
    <t>4.4.3</t>
  </si>
  <si>
    <t xml:space="preserve">ACOMETIDA A TABLERO DE AIRE ACONDICIONADO EN CABLE 3X#6 + 1X#6 +1X#8 CU THHW-LS  90°C 600V </t>
  </si>
  <si>
    <t>4.4.4</t>
  </si>
  <si>
    <t xml:space="preserve">ACOMETIDAS DE CONTROL DE EQUIPOS DE AIRE ACONDICIONADO EN 3X#18 CABLE APANTALLADO </t>
  </si>
  <si>
    <t>4.4.5</t>
  </si>
  <si>
    <t xml:space="preserve">CORAZA AMERICANA 1/2" PARA EQUIPOS DE AIRE ACONDICIONADO </t>
  </si>
  <si>
    <t>4.4.6</t>
  </si>
  <si>
    <t xml:space="preserve">TABLERO DE ILUMINACION DE 12 CTOS DE SOBREPONER SQUAR-D O SIMILAR CON 8 BREAKER DE 15A </t>
  </si>
  <si>
    <t>4.4.7</t>
  </si>
  <si>
    <t>UPS TRIFASICA DE 2KVA 208/120 TENSION DE ENTRADA 208/120V +-15% TENSION DE SALIDA 208/120V +-2%( TIEMPO DE RESPALDO 8MIN CON BATERIAS A PLENA CARGA)</t>
  </si>
  <si>
    <t>4.4.8</t>
  </si>
  <si>
    <t>ACOMETIDA DE ALIMENTACION A UPS 3X10+10+10 THHW-LS 90¬</t>
  </si>
  <si>
    <t>4.4.9</t>
  </si>
  <si>
    <t>TOMA Y CLAVIJA DE SEGURIDAD INDUSTRIAL  3P+T+N LEVITON 63A</t>
  </si>
  <si>
    <t>4.4.10</t>
  </si>
  <si>
    <t>TABLERO PARA ILUMINACION PROGRAMADOR HORARIO SEMANAL 1CONM 16A/AC1 220V SCH</t>
  </si>
  <si>
    <t>4.5</t>
  </si>
  <si>
    <t>REDES DE ILUMINACION, TOMAS ENERGIA NORMAL Y REGULADA</t>
  </si>
  <si>
    <t>ILUMINACION</t>
  </si>
  <si>
    <t>4.5.1</t>
  </si>
  <si>
    <t>LUMINARIA ANKKA III TIPO PANEL LED DE SOBREPONER 18W , LOCALIZADAS EN EL AREA DEL COMEDOR EXTERNO.</t>
  </si>
  <si>
    <t>4.5.2</t>
  </si>
  <si>
    <t xml:space="preserve">LUMINARIA IT 100 AQ LENS E10 1260X120X82 SOBREPONER KIT LED 2 LPT8 3200Lm  INCLUYE INSTALACION CON GUAYA A LOSA </t>
  </si>
  <si>
    <t>4.5.3</t>
  </si>
  <si>
    <t xml:space="preserve">LUMINARIA IT 100 AQ LENS E10 1260X120X82 SOBREPONER KIT LED 2 LPT8 2230Lm INCLUYE INSTALACION CON GUAYA A LOSA </t>
  </si>
  <si>
    <t>4.5.4</t>
  </si>
  <si>
    <t xml:space="preserve">TORTUGA OVAL 180/280 LENS 280X165X105 SOBREPONER BLANCA ED -1 BLA 19 806LM  9W 65K </t>
  </si>
  <si>
    <t>4.5.5</t>
  </si>
  <si>
    <t>LUMINARIA DE EMERGENCIA ALENA 600L 90E DE SOBREPONER</t>
  </si>
  <si>
    <t>4.5.6</t>
  </si>
  <si>
    <t>AVISO SALIDA DE EMERGENCIA 90 E REF:5U080E3000</t>
  </si>
  <si>
    <t>4.5.7</t>
  </si>
  <si>
    <t>LUMINARIA CLEAN OWENS LENS L11 610X610X95 DE SOBREPONER</t>
  </si>
  <si>
    <t>4.5.8</t>
  </si>
  <si>
    <t xml:space="preserve">BALA MERCURIO HAL49 72X100X INCRUSTAR </t>
  </si>
  <si>
    <t>4.5.9</t>
  </si>
  <si>
    <t xml:space="preserve">POSTE PRO PLUS DE 3M CON DOS LUMINARIAS LED DE 180W Y 6000LM, INCLUYE PEDESTAL EN CONCRETO SEGÚN DETALLES DE DISEÑO  </t>
  </si>
  <si>
    <t>4.5.10</t>
  </si>
  <si>
    <t xml:space="preserve">CONEXIÓN DE LUMINARIA A TOMA EN CABLE ENCAUCHETADO 3X14 AWG CON CLAVIJA CON POLO A TIERRA  (INCLUYE TOMA, CABLE Y CLAVIJA) </t>
  </si>
  <si>
    <t>4.5.11</t>
  </si>
  <si>
    <t>CABLE CU NO 3x12 AWG THHW LS  (CENTELSA)</t>
  </si>
  <si>
    <t>4.5.12</t>
  </si>
  <si>
    <t xml:space="preserve">INTERRUPTOR SENCILLO </t>
  </si>
  <si>
    <t>4.5.13</t>
  </si>
  <si>
    <t xml:space="preserve">INTERRUPTOR DOBLE </t>
  </si>
  <si>
    <t>4.5.14</t>
  </si>
  <si>
    <t>INTERRUPTOR SENCILLO CONMUTABLE</t>
  </si>
  <si>
    <t>4.5.15</t>
  </si>
  <si>
    <t>SENSOR DE MOVIMIENTO (INCLUYE CONEXIÓN A LUMINARIA Y A EXTRACTOR)</t>
  </si>
  <si>
    <t>4.5.16</t>
  </si>
  <si>
    <t>TOMA DOBLE CON POLO A TIERRA Y TAPA  de 15 Amp</t>
  </si>
  <si>
    <t>RED DE TOMAS ENERGIA NORMAL Y REGULADA</t>
  </si>
  <si>
    <t>4.5.17</t>
  </si>
  <si>
    <t>CABLE CU No. 3x12 AWG THHW LS  (CENTELSA)</t>
  </si>
  <si>
    <t>4.5.18</t>
  </si>
  <si>
    <t>CABLE CU No. 3x8 AWG THHW LS  (CENTELSA)</t>
  </si>
  <si>
    <t>4.5.19</t>
  </si>
  <si>
    <t>CABLE CU No. 3x10 AWG THHW LS  (CENTELSA)</t>
  </si>
  <si>
    <t>4.5.20</t>
  </si>
  <si>
    <t>CABLE CU No. 3x6 AWG THHW LS  (CENTELSA)</t>
  </si>
  <si>
    <t>4.5.21</t>
  </si>
  <si>
    <t>TOMA DOBLE CON POLO A TIERRA Y TAPA</t>
  </si>
  <si>
    <t>4.5.22</t>
  </si>
  <si>
    <t xml:space="preserve">TOMA DOBLE CON POLO A TIERRA Y TAPA GFCI </t>
  </si>
  <si>
    <t>4.5.23</t>
  </si>
  <si>
    <t>TOMA DOBLE CON POLO A TIERRA AISLADA Y TAPA COLOR NARANJA PARA RED REGULADA</t>
  </si>
  <si>
    <t>4.5.24</t>
  </si>
  <si>
    <t>TOMA INDUSTRIAL 3P+T +N 220V PARA  CONEXIÓN UPS</t>
  </si>
  <si>
    <t>4.5.25</t>
  </si>
  <si>
    <t xml:space="preserve">TOMA CORRIENTE DOBLE PARA PISO 20A - 120V CON TAPA DE SEG. </t>
  </si>
  <si>
    <t>4.5.26</t>
  </si>
  <si>
    <t>TOMA CORRIENTE TRIFASICA 20A 220V  (VERIFICAR EL NEMA DE CADA EQUIPO)</t>
  </si>
  <si>
    <t>4.5.27</t>
  </si>
  <si>
    <t>TOMA CORRIENTE BIFASICA 20A 220V PATA TRABADA (VERIFICAR EL NEMA DE CADA EQUIPO)</t>
  </si>
  <si>
    <t xml:space="preserve">TOMAS DE VOZ Y DATOS </t>
  </si>
  <si>
    <t>4.5.28</t>
  </si>
  <si>
    <t>SALIDA DOBLE DE VOZ Y DATOS. INCLUYE: 2 CABLE F/UTP  CATEGORÍA 6A LSZH, 45 MTS X CABLE; FACE PLATE; 4 JACK 6A; PATCH CORD DE  3 MTRS .</t>
  </si>
  <si>
    <t>4.5.29</t>
  </si>
  <si>
    <t>SALIDA SENCILLA DE  DATOS. INCLUYE: CABLE F/UTP  CATEGORÍA 6A LSZH, 45MTS X CABLE; FACE PLATE; 4 JACK 6A; PATCH CORD DE  3 MTRS Y TROQUEL PARA SALIDA EN CANALETA METALICA.</t>
  </si>
  <si>
    <t>4.5.30</t>
  </si>
  <si>
    <t>RACK DE COMUNICACIONES DE 24 UR. CON EXTRACTOR Y MULTITOMA</t>
  </si>
  <si>
    <t>4.5.31</t>
  </si>
  <si>
    <t>PATCH PANEL DE 24 PUERTOS CATEGORIA 6A HERRAJE</t>
  </si>
  <si>
    <t>4.5.32</t>
  </si>
  <si>
    <t>PATCH  CORD DE ADMINISTRACION DE 1,5 MTRS.</t>
  </si>
  <si>
    <t>4.5.33</t>
  </si>
  <si>
    <t>SWITCH DE COMUNICACIÓN 12 PUERTOS  MARCA CISCO REFERENCIA 9300 ( 24 P GIGA + 2 X SFP )  + 2 MODULO PARA FIBRA  1000 SX SFP _LC + 2 PATCH CORD DE FIBRA OPTICA LC-LC FIBRA MONOMODO. LICENCIA LAN LITE</t>
  </si>
  <si>
    <t>4.5.34</t>
  </si>
  <si>
    <t xml:space="preserve">FIBRA OPTICA OS2 12 HILOS MONOMODO 10 GIGAS INCLUYE CERTIFICACION DE LOS 12H </t>
  </si>
  <si>
    <t>4.5.35</t>
  </si>
  <si>
    <t xml:space="preserve">ACCESS POINT MARCA AEROHIVE REFERENCIA 250 AH-AP-250-AC INCLUYE POWER INYECTOR + SALIDA DE DATOS PARA AP CAT 6A + PATCH CORD CAT 6A DE 1 MT, LICENCIA PARA USO CORPORATIVO POR 3 AÑOS </t>
  </si>
  <si>
    <t>4.5.36</t>
  </si>
  <si>
    <t>BANDEJA DE FIBRA OPTICA 1 UNIDAD, INCLUYE ODF, PIGTAIL Y ACCESSORIOS</t>
  </si>
  <si>
    <t>4.6</t>
  </si>
  <si>
    <t>REDES DE SOPORTE PARA SEGURIDAD</t>
  </si>
  <si>
    <t>SISTEMA DE DETECCION Y ALARMA CONTRA INCENDIOS</t>
  </si>
  <si>
    <t>4.6.1</t>
  </si>
  <si>
    <t>MODULO DE LAZO s 3000 FIRE ALARM SUBASSEMBLY</t>
  </si>
  <si>
    <t>UN</t>
  </si>
  <si>
    <t>4.6.2</t>
  </si>
  <si>
    <t>SENSORES DE HUMO OPTICO, CON BASEE PARA DECTECTOR KIDDE</t>
  </si>
  <si>
    <t>4.6.3</t>
  </si>
  <si>
    <t>SENSORES  DE INCENDIO TERMICOS</t>
  </si>
  <si>
    <t>4.6.4</t>
  </si>
  <si>
    <t>MODULOS AISLADORES DE CORTO</t>
  </si>
  <si>
    <t>4.6.5</t>
  </si>
  <si>
    <t>ESTACIONES MANUALES</t>
  </si>
  <si>
    <t>4.6.6</t>
  </si>
  <si>
    <t>ANUNCIADORES AUDIO VISUALES</t>
  </si>
  <si>
    <t>4.6.7</t>
  </si>
  <si>
    <t xml:space="preserve">TUBERIA EMT 1/2" MARCA COLMENA </t>
  </si>
  <si>
    <t>4.6.8</t>
  </si>
  <si>
    <t xml:space="preserve">CAJA FS OCTOGONAL </t>
  </si>
  <si>
    <t>4.6.9</t>
  </si>
  <si>
    <t>CAJA FS 4X4 CON CUATRO SALIDAS</t>
  </si>
  <si>
    <t>4.6.10</t>
  </si>
  <si>
    <t>CAJA FS 2X4 CON CUATRO SALIDAS</t>
  </si>
  <si>
    <t>4.6.11</t>
  </si>
  <si>
    <t>CABLE FPLR AWG 18</t>
  </si>
  <si>
    <t>4.6.12</t>
  </si>
  <si>
    <t>CABLE FPLR AWG 16</t>
  </si>
  <si>
    <t>SISTEMA DE VIDEO CIRCUITO CERRADO DE TELEVISION</t>
  </si>
  <si>
    <t>4.6.13</t>
  </si>
  <si>
    <t>NVR 32 CANALES</t>
  </si>
  <si>
    <t>4.6.14</t>
  </si>
  <si>
    <t>SWITCH 24 PUERTOS POE</t>
  </si>
  <si>
    <t>4.6.15</t>
  </si>
  <si>
    <t>CAMARA IP 4MP - 1080HD - POE TIPO MINIDOMO</t>
  </si>
  <si>
    <t>4.6.16</t>
  </si>
  <si>
    <t>CAMARA IP 4MP - 1080HD - POE TIPO BULLET</t>
  </si>
  <si>
    <t>4.6.17</t>
  </si>
  <si>
    <t>PATCH PANEL 24P + CAT 6A + ALIMENTADOR POE</t>
  </si>
  <si>
    <t>4.6.18</t>
  </si>
  <si>
    <t>PATCH CORD DE 1.5 METRO CAT6</t>
  </si>
  <si>
    <t>4.6.19</t>
  </si>
  <si>
    <t>TUBO EMT 3/4"</t>
  </si>
  <si>
    <t>4.6.20</t>
  </si>
  <si>
    <t>UNION EMT 3/4"</t>
  </si>
  <si>
    <t>4.6.21</t>
  </si>
  <si>
    <t>ADAPTADOR EMT 3/4"</t>
  </si>
  <si>
    <t>4.6.22</t>
  </si>
  <si>
    <t>CAJA DE 10X10 PLASTICA</t>
  </si>
  <si>
    <t>4.6.23</t>
  </si>
  <si>
    <t>4.6.24</t>
  </si>
  <si>
    <t>4.6.25</t>
  </si>
  <si>
    <t>CABLE U/UTP CAT 6</t>
  </si>
  <si>
    <t>4.6.26</t>
  </si>
  <si>
    <t>ABRAZADERAS DOBLE ALA 3/4"</t>
  </si>
  <si>
    <t>4.6.27</t>
  </si>
  <si>
    <t>CHAZO PLASTICO DE 1/4 CON TORNILLO</t>
  </si>
  <si>
    <t>4.7</t>
  </si>
  <si>
    <t>CERTIFICACIONES Y GARANTIAS DE LAS REDES DE DISTRIBUCION</t>
  </si>
  <si>
    <t>4.7.1</t>
  </si>
  <si>
    <t>CERTIFICACION DE PUNTOS DE DATOS PARA CAT 6A Y GARANTIA DE CABLEADO POR 20 AÑOS</t>
  </si>
  <si>
    <t>4.7.2</t>
  </si>
  <si>
    <t>CERTIFICACION RETIE DE TRANSFORMACIÓN, DISTRIBUCIÓN Y USO FINAL</t>
  </si>
  <si>
    <t>4.7.3</t>
  </si>
  <si>
    <t>CERTIFICACION RETILAP</t>
  </si>
  <si>
    <t>MUROS Y REPELLOS</t>
  </si>
  <si>
    <t>5.1</t>
  </si>
  <si>
    <t>MUROS</t>
  </si>
  <si>
    <t>5.1.1</t>
  </si>
  <si>
    <t>CONSTRUCCION DE MUROS EN BLOQUE No. 4, INCLUYE MORTERO DE PEGA Y GRAFILES CADA 3 HILADAS SEGÚN RECOMENDACIÓN ESTRUCTURAL</t>
  </si>
  <si>
    <t>5.1.2</t>
  </si>
  <si>
    <t>CONSTRUCCION DE MUROS EN BLOQUE No. 4 INCLUYE MORTERO DE PEGA Y GRAFILES CADA 3 HILADAS SEGÚN RECOMENDACIÓN ESTRUCTURAL</t>
  </si>
  <si>
    <t>5.1.3</t>
  </si>
  <si>
    <t>COLUMNETAS DE CONFINAMIENTO SEGÚN NSR-20 INCLUYE REFUERZO SEGÚN CALCULO ESTRUCTURAL, INCLUYE ANCLAJES, VARILLAS EN ACERO Y ESTRIBOS</t>
  </si>
  <si>
    <t>5.1.4</t>
  </si>
  <si>
    <t>5.1.5</t>
  </si>
  <si>
    <t>CONSTRUCCION DEPOYO  EN CONCRETO DE 3.000 PSI, DE 12 CM DE ANCHO, h=10 CM, PARA MUROS EN SUPERBOARD Y LUCARNAS, INCLUYE VARILLAS Y ANCLAJES EPOXICOS</t>
  </si>
  <si>
    <t>5.1.6</t>
  </si>
  <si>
    <t xml:space="preserve">CONSTRUCCION DE MURO EN SUPERBOARD POR AMBAS CARAS DE 10MM CON ESTRUCTURA GALVANIZADA CON AISLANTE ACUSTICO TIPO FRESCASA O SIMILAR DE 3 1/2".INCLUYEMASILLA PARA LAMINA EN FIBROCEMENTO, CINTA EN FIBRA DE VIDRIO YVINILO COLOR BLANCO </t>
  </si>
  <si>
    <t>5.1.7</t>
  </si>
  <si>
    <t xml:space="preserve">CONSTRUCCION DE MURO EN SUPERBOARD POR UNA CARA DE 10MM CON ESTRUCTURA GALVANIZADA CON AISLANTE ACUSTICO TIPO FRESCASA O SIMILAR DE 3 1/2". INCLUYEN TIROS Y LOCALIZACION DE MUROS INCLUYEMASILLA PARA LAMINA EN FIBROCEMENTO, CINTA EN FIBRA DE VIDRIO YVINILO COLOR BLANCO </t>
  </si>
  <si>
    <t>5.1.8</t>
  </si>
  <si>
    <t xml:space="preserve">CONSTRUCCION DE MURO EN SUPERBOARD POR AMBAS CARAS DE 10MM CON ESTRUCTURA GALVANIZADA CON AISLANTE ACUSTICO TIPO FRESCASA O SIMILAR DE 3 1/2". INCLUYEN TIROS Y LOCALIZACION DE MUROS INCLUYEMASILLA PARA LAMINA EN FIBROCEMENTO, CINTA EN FIBRA DE VIDRIO YVINILO COLOR BLANCO </t>
  </si>
  <si>
    <t>5.1.9</t>
  </si>
  <si>
    <t>REFUERZOS EN MADERA PLASTICA DE MARCOS VENTANAS Y MUEBLES PARA MUROS EN SUPER BOARD</t>
  </si>
  <si>
    <t>SUMINISTRO E INSTALACION DE GARGOLA EN CONCRETO PREFABRICADO.</t>
  </si>
  <si>
    <t>5.2</t>
  </si>
  <si>
    <t>REPELLOS</t>
  </si>
  <si>
    <t>5.2.1</t>
  </si>
  <si>
    <t>REPELLO IMPERMEABILIZADO CON MORTERO 1:3 E=1,5 CM</t>
  </si>
  <si>
    <t>5.2.2</t>
  </si>
  <si>
    <t xml:space="preserve">ACABADOS </t>
  </si>
  <si>
    <t>6.1</t>
  </si>
  <si>
    <t xml:space="preserve">PISOS </t>
  </si>
  <si>
    <t>6.1.1</t>
  </si>
  <si>
    <t>AFINADO EN MORTERO 1:4 E=2 A 3 CM</t>
  </si>
  <si>
    <t>6.1.2</t>
  </si>
  <si>
    <t>SUMINISTRO E INTALACION BALDOSA GRANITO PULIDO FORMATO 40 X 40(O SIMILAR)ESPESOR DE JUNTAS ENTRE PIEZAS DE 0,02 CM, INCLUYE MORTERO PARA PEGA Y CEMENTO PARA JUNTAS</t>
  </si>
  <si>
    <t>6.1.3</t>
  </si>
  <si>
    <t>DESTRONQUE, REPULIDA Y PULIDA DE PISO DE GRANITO, CON TODOS LOS EQUIPOS Y ELEMENTOS NECESARIOS PARA SU ACABADO FINAL.</t>
  </si>
  <si>
    <t>6.1.4</t>
  </si>
  <si>
    <t>SUMINISTRO E INSTALACION DE CERAMICA FORTALEZA  NEGRO  33,8X33,8 (O SIMILAR), ESPESOR DE JUNTAS ENTRE PIEZAS DE 2 MM A 3 MM, INCLUYE PAGACORD, BOQUILLA GRIS Y DEMAS MATERIALES PARA SU INSTALACION</t>
  </si>
  <si>
    <t>6.1.5</t>
  </si>
  <si>
    <t>SUMINISTRO E INSTALACION DE CERAMICA FORTALEZA NEGRO  33,8X33,8 (O SIMILAR), ESPESOR DE JUNTAS ENTRE PIEZAS DE 2 MM A 3 MM, INCLUYE PAGACORD, BOQUILLA GRIS Y DEMAS MATERIALES PARA SU INSTALACION</t>
  </si>
  <si>
    <t>6.1.6</t>
  </si>
  <si>
    <t>SUMINISTRO E INTALACION DE PISO BASE URETANO CEMENTO 6 MM , INCLUYE PULIDA DE CONCRETO HASTA ABRIR EL PORO  Y TODO LO NECESARIO PARA SU CORRECTA APLICACIÓN</t>
  </si>
  <si>
    <t>6.1.7</t>
  </si>
  <si>
    <t>6.1.8</t>
  </si>
  <si>
    <t xml:space="preserve">MEDIACAÑA EN MORTERO 1:3 , INCLUYE REMATE DE FILOS Y ESCUADRAS </t>
  </si>
  <si>
    <t>6.1.9</t>
  </si>
  <si>
    <t xml:space="preserve">SUMINISTRO E INSTALACION DE GUARDA  ESCOBA EN GRANITO PULIDO </t>
  </si>
  <si>
    <t>6.1.10</t>
  </si>
  <si>
    <t>SUMINISTRO E INSTALACION DE GUARDA  ESCOBA EN CERAMICAFORTALEZA NEGRO</t>
  </si>
  <si>
    <t xml:space="preserve">IMPERMEABILLIZACION DE TERRAZA EN POLIURETANO LIQUIDO DE ALTA RESISTENCIA Y DURABILIDAD TIPO SIKALASTIC -612 O SIMILAR ,INCLUYE REFUERZO EN TELA DE FIBRA DE VIDRIO TIPO SIKAFELT  FV 225 O SIMILAR </t>
  </si>
  <si>
    <t>6.2</t>
  </si>
  <si>
    <t xml:space="preserve">CIELOS RASOS </t>
  </si>
  <si>
    <t>6.2.1</t>
  </si>
  <si>
    <t xml:space="preserve">CIELO RASO DESCOLGADO EN SUPER BOAR 8 MM , INCLUYE ESTRUCTURA, CINTA MALLA, DILATACION EN Z , ESTUCO Y 2 MANOS PINTURA VINILICA TIPO 2   </t>
  </si>
  <si>
    <t>6.2.2</t>
  </si>
  <si>
    <t>CIELO RASO DESCOLGADO EN SUPER BOAR 8 MM , INCLUYE ESTRUCTURA, CINTA MALLA, DILATACION EN Z , ESTUCO Y 2 MANOS PINTURA VINILICA TIPO 3</t>
  </si>
  <si>
    <t>6.3</t>
  </si>
  <si>
    <t xml:space="preserve">MUROS </t>
  </si>
  <si>
    <t>6.3.1</t>
  </si>
  <si>
    <t xml:space="preserve">ESTUCO PLASTICO Y PINTURA DE MUROS CON VINILO  ACRILICO LAVABLE TIPO 1, COLOR BLANCO  A 3 MANOS , INCLUYE FILOS, CARTERAS Y DILATACIONES </t>
  </si>
  <si>
    <t>6.3.2</t>
  </si>
  <si>
    <t xml:space="preserve">ESTUCO PLASTICO  Y PINTURA DE MUROS  CON VINILO  ACRILICO LAVABLE TIPO 1, COLOR BLANCO  A 3 MANOS , INCLUYE FILOS, CARTERAS Y DILATACIONES </t>
  </si>
  <si>
    <t>6.3.3</t>
  </si>
  <si>
    <t>PINTURA DE MUROS CON PINTURA ANTIBACTERIAL TIPO BIOCIDA O SIMILAR , INCLUYE 2 MANOS DE PINTURA</t>
  </si>
  <si>
    <t>6.3.4</t>
  </si>
  <si>
    <t>PINTURA DE MUROS CON PINTURA ANTIBACTERIAL TIPO BIOCIDA O SIMILAR  INCLUYE 2 MANOS DE PINTURA</t>
  </si>
  <si>
    <t>6.3.5</t>
  </si>
  <si>
    <t xml:space="preserve">SUMINISTRO E INSTALACION DE ENCHAPE EN MOSAICO VIDRIO RED 4MM 30X30CM , INCLUYE BOQUILLA Y REMATES ESQUINEROS </t>
  </si>
  <si>
    <t>6.3.6</t>
  </si>
  <si>
    <t>6.3.7</t>
  </si>
  <si>
    <t>SUMINISTRO E INSTALACION ENCHAPE BLANCO CERAMICO MACEDONIA FORMATO 25 X 43, INCLUYE BOQUILLA Y  WIN METALICO REDONDO  PARA ESQUINAS</t>
  </si>
  <si>
    <t>6.3.8</t>
  </si>
  <si>
    <t>SUMINISTRO E INSTALACION ENCHAPE BLANCO CERAMICO MACEDONIA FORMATO 25 X 43, INCLUYE BOQUILA Y WIN METALICO PARA ESQUINAS</t>
  </si>
  <si>
    <t>6.3.9</t>
  </si>
  <si>
    <t xml:space="preserve">SUMINISTRO E INSTALACION DE ENCHAPE PISO PARED AVELLANO FORMATO 60X30, INCLUYE BOQUILLA Y REMATES ESCUDRAS BICELADAS  </t>
  </si>
  <si>
    <t>6.3.10</t>
  </si>
  <si>
    <t xml:space="preserve">GRANIPLAST PARA FACHADAS , INCLUYE ANDAMIOS CERTIFICADOS Y PIGMENTOS PARA LOGRAR COLORES ESPECIFICADOS </t>
  </si>
  <si>
    <t>6.3.11</t>
  </si>
  <si>
    <t>7.1</t>
  </si>
  <si>
    <t xml:space="preserve">MESONES EN GRANITO </t>
  </si>
  <si>
    <t>7.1.1</t>
  </si>
  <si>
    <t>7.1.2</t>
  </si>
  <si>
    <r>
      <rPr>
        <sz val="11"/>
        <color theme="1"/>
        <rFont val="Calibri"/>
        <family val="2"/>
      </rPr>
      <t xml:space="preserve">SUMINISTRO E INSTALACION SUPERFICIES EN PIEDRA GRANITO PULIDO REF. GRANITO NATURAL GRIS CORUMBA COLOR GRIS DE 1 PULGADA DE ESPESOR, 0,70MTS DE ANCHO Y  FALDON DE 10 CM , PARA </t>
    </r>
    <r>
      <rPr>
        <b/>
        <sz val="11"/>
        <color theme="1"/>
        <rFont val="Calibri"/>
        <family val="2"/>
      </rPr>
      <t>SUPERFICIE MG-04</t>
    </r>
    <r>
      <rPr>
        <sz val="11"/>
        <color theme="1"/>
        <rFont val="Calibri"/>
        <family val="2"/>
      </rPr>
      <t xml:space="preserve"> INCLUYE MATERIAL DE PEGA, PERFORACIONES PARA PORCELANA SANITARIA, GRIFERIAS, SELLANTES Y PULIDA FINAL.</t>
    </r>
  </si>
  <si>
    <t>7.1.3</t>
  </si>
  <si>
    <t>7.2</t>
  </si>
  <si>
    <t>ESTRUCTURA METALICA PARA MARCOS Y SOPORTES DE MESONES</t>
  </si>
  <si>
    <t>7.2.1</t>
  </si>
  <si>
    <t>SUMINISTRO, FABRICACION E INSTALACION DE PEDESTALES EN TUBERIA CUADRADA DE 2"X2" CALIBRE 18, ACABADO CON ANTICORROSIVO Y PINTURA EN POLIURETANO, DEBIDAMENTE ANCLADA AL MURO CON CHAZOS DE EXPANSIÓN PERNOS Y PLATINAS.</t>
  </si>
  <si>
    <t>7.2.2</t>
  </si>
  <si>
    <t>7.2.3</t>
  </si>
  <si>
    <r>
      <rPr>
        <b/>
        <sz val="11"/>
        <color theme="1"/>
        <rFont val="Calibri"/>
        <family val="2"/>
      </rPr>
      <t>MG-01</t>
    </r>
    <r>
      <rPr>
        <sz val="11"/>
        <color theme="1"/>
        <rFont val="Calibri"/>
        <family val="2"/>
      </rPr>
      <t xml:space="preserve"> SUMINISTRO, FABRICACION E INSTALACION DE MARCOS  EN TUBERIA CUADRADA DE 2"X2" CALIBRE 18 PARA LA INSTALACION DE LA SUPERFICIE DE BARRA DE AUTOSERVICIO DE </t>
    </r>
    <r>
      <rPr>
        <b/>
        <sz val="11"/>
        <color theme="1"/>
        <rFont val="Calibri"/>
        <family val="2"/>
      </rPr>
      <t xml:space="preserve">6,76X0,88 </t>
    </r>
    <r>
      <rPr>
        <sz val="11"/>
        <color theme="1"/>
        <rFont val="Calibri"/>
        <family val="2"/>
      </rPr>
      <t>, CON ACABADO EN ANTICORROSIVO Y PINTURA DE POLIURETANO, DEBIDAMENTE ANCLADO AL MURO CON PLATINAS Y CHAZOS DE EXPASION.</t>
    </r>
  </si>
  <si>
    <r>
      <rPr>
        <b/>
        <sz val="11"/>
        <color theme="1"/>
        <rFont val="Calibri"/>
        <family val="2"/>
      </rPr>
      <t>MG-02</t>
    </r>
    <r>
      <rPr>
        <sz val="11"/>
        <color theme="1"/>
        <rFont val="Calibri"/>
        <family val="2"/>
      </rPr>
      <t xml:space="preserve"> SUMINISTRO, FABRICACION E INSTALACION DE MARCOS EN TUBERIA CUADRADA DE 2"X2" CALIBRE 18 PARA LA INSTALACION DE LA SUPERFICIE DEL MESON DE BAÑOS DE CABALLEROS  DE </t>
    </r>
    <r>
      <rPr>
        <b/>
        <sz val="11"/>
        <color theme="1"/>
        <rFont val="Calibri"/>
        <family val="2"/>
      </rPr>
      <t>2,50 X 0,58</t>
    </r>
    <r>
      <rPr>
        <sz val="11"/>
        <color theme="1"/>
        <rFont val="Calibri"/>
        <family val="2"/>
      </rPr>
      <t>, CON ACABADO EN ANTICORROSIVO Y PINTURA DE POLIURETANO, DEBIDAMENTE ANCLADO AL MURO CON PLATINAS PERNOS Y CHAZOS DE EXPASION.</t>
    </r>
  </si>
  <si>
    <r>
      <rPr>
        <b/>
        <sz val="11"/>
        <color theme="1"/>
        <rFont val="Calibri"/>
        <family val="2"/>
      </rPr>
      <t>MG-03</t>
    </r>
    <r>
      <rPr>
        <sz val="11"/>
        <color theme="1"/>
        <rFont val="Calibri"/>
        <family val="2"/>
      </rPr>
      <t xml:space="preserve"> SUMINISTRO, FABRICACION E INSTALACION DE MARCOS EN TUBERIA CUADRADA DE 2"X2" CALIBRE 18 PARA LA INSTALACION DE LA SUPERFICIE DEL MESON DE BAÑO DE DAMAS DE</t>
    </r>
    <r>
      <rPr>
        <b/>
        <sz val="11"/>
        <color theme="1"/>
        <rFont val="Calibri"/>
        <family val="2"/>
      </rPr>
      <t xml:space="preserve"> 2,42X0,58</t>
    </r>
    <r>
      <rPr>
        <sz val="11"/>
        <color theme="1"/>
        <rFont val="Calibri"/>
        <family val="2"/>
      </rPr>
      <t>, CON ACABADO EN ANTICORROSIVO Y PINTURA DE POLIURETANO, DEBIDAMENTE ANCLADO AL MURO CON PLATINAS PERNOS Y CHAZOS DE EXPASION.</t>
    </r>
  </si>
  <si>
    <r>
      <rPr>
        <b/>
        <sz val="11"/>
        <color theme="1"/>
        <rFont val="Calibri"/>
        <family val="2"/>
      </rPr>
      <t>MG-04</t>
    </r>
    <r>
      <rPr>
        <sz val="11"/>
        <color theme="1"/>
        <rFont val="Calibri"/>
        <family val="2"/>
      </rPr>
      <t xml:space="preserve"> SUMINISTRO, FABRICACION E INSTALACION DE MARCOS EN TUBERIA CUADRADA DE 2"X2" CALIBRE 18 PARA LA INSTALACION DE LA SUPERFICIE DEL MESON OFICINA ADMINISTRATIVA  DE</t>
    </r>
    <r>
      <rPr>
        <b/>
        <sz val="11"/>
        <color theme="1"/>
        <rFont val="Calibri"/>
        <family val="2"/>
      </rPr>
      <t xml:space="preserve"> 1,39 X,68</t>
    </r>
    <r>
      <rPr>
        <sz val="11"/>
        <color theme="1"/>
        <rFont val="Calibri"/>
        <family val="2"/>
      </rPr>
      <t>, CON ACABADO EN ANTICORROSIVO Y PINTURA DE POLIURETANO, DEBIDAMENTE ANCLADO AL MURO CON PLATINAS PERNOS Y CHAZOS DE EXPASION.</t>
    </r>
  </si>
  <si>
    <r>
      <rPr>
        <b/>
        <sz val="11"/>
        <color theme="1"/>
        <rFont val="Calibri"/>
        <family val="2"/>
      </rPr>
      <t>MG-05</t>
    </r>
    <r>
      <rPr>
        <sz val="11"/>
        <color theme="1"/>
        <rFont val="Calibri"/>
        <family val="2"/>
      </rPr>
      <t xml:space="preserve"> SUMINISTRO, FABRICACION E INSTALACION DE MARCOS EN TUBERIA CUADRADA DE 2"X2" CALIBRE 18 PARA LA INSTALACION DE LA SUPERFICIE DEL MESON PARA PLATOS SUCIOS DE</t>
    </r>
    <r>
      <rPr>
        <b/>
        <sz val="11"/>
        <color theme="1"/>
        <rFont val="Calibri"/>
        <family val="2"/>
      </rPr>
      <t xml:space="preserve"> 2,86 X0,58</t>
    </r>
    <r>
      <rPr>
        <sz val="11"/>
        <color theme="1"/>
        <rFont val="Calibri"/>
        <family val="2"/>
      </rPr>
      <t>, CON ACABADO EN ANTICORROSIVO Y PINTURA DE POLIURETANO, DEBIDAMENTE ANCLADO AL MURO CON PLATINAS PERNOS Y CHAZOS DE EXPASION.</t>
    </r>
  </si>
  <si>
    <r>
      <rPr>
        <b/>
        <sz val="11"/>
        <color theme="1"/>
        <rFont val="Calibri"/>
        <family val="2"/>
      </rPr>
      <t>MG-06</t>
    </r>
    <r>
      <rPr>
        <sz val="11"/>
        <color theme="1"/>
        <rFont val="Calibri"/>
        <family val="2"/>
      </rPr>
      <t xml:space="preserve"> SUMINISTRO, FABRICACION E INSTALACION DE MARCOS EN TUBERIA CUADRADA DE 2"X2" CALIBRE 18 PARA LA INSTALACION DE LA SUPERFICIE DEL MESON DESCOMIDADO  DE</t>
    </r>
    <r>
      <rPr>
        <b/>
        <sz val="11"/>
        <color theme="1"/>
        <rFont val="Calibri"/>
        <family val="2"/>
      </rPr>
      <t xml:space="preserve"> 1,70 X0,58,</t>
    </r>
    <r>
      <rPr>
        <sz val="11"/>
        <color theme="1"/>
        <rFont val="Calibri"/>
        <family val="2"/>
      </rPr>
      <t xml:space="preserve"> CON ACABADO EN ANTICORROSIVO Y PINTURA DE POLIURETANO, DEBIDAMENTE ANCLADO AL MURO CON PLATINAS PERNOS Y CHAZOS DE EXPASION.</t>
    </r>
  </si>
  <si>
    <r>
      <rPr>
        <b/>
        <sz val="11"/>
        <color theme="1"/>
        <rFont val="Calibri"/>
        <family val="2"/>
      </rPr>
      <t>MG-07</t>
    </r>
    <r>
      <rPr>
        <sz val="11"/>
        <color theme="1"/>
        <rFont val="Calibri"/>
        <family val="2"/>
      </rPr>
      <t xml:space="preserve"> SUMINISTRO, FABRICACION E INSTALACION DE MARCOS EN TUBERIA CUADRADA DE 2"X2" CALIBRE 18 PARA LA INSTALACION DE LA SUPERFICIE DEL MESON LAVAMANOS CORREDOR PERSONAL  DE</t>
    </r>
    <r>
      <rPr>
        <b/>
        <sz val="11"/>
        <color theme="1"/>
        <rFont val="Calibri"/>
        <family val="2"/>
      </rPr>
      <t xml:space="preserve"> 4,34 X0,58,</t>
    </r>
    <r>
      <rPr>
        <sz val="11"/>
        <color theme="1"/>
        <rFont val="Calibri"/>
        <family val="2"/>
      </rPr>
      <t xml:space="preserve"> CON ACABADO EN ANTICORROSIVO Y PINTURA DE POLIURETANO, DEBIDAMENTE ANCLADO AL MURO CON PLATINAS PERNOS Y CHAZOS DE EXPASION.</t>
    </r>
  </si>
  <si>
    <t xml:space="preserve">CARPINTERIA EN ACERO INOXIDABLE </t>
  </si>
  <si>
    <r>
      <rPr>
        <b/>
        <sz val="11"/>
        <color theme="1"/>
        <rFont val="Calibri"/>
        <family val="2"/>
      </rPr>
      <t xml:space="preserve">MA-01 MESON </t>
    </r>
    <r>
      <rPr>
        <sz val="11"/>
        <color theme="1"/>
        <rFont val="Calibri"/>
        <family val="2"/>
      </rPr>
      <t xml:space="preserve"> EN ACERO INOXIDABLE CALIBRE 16 TIPO 201 ACABADO 4N CON SUPERFICIE DE </t>
    </r>
    <r>
      <rPr>
        <b/>
        <sz val="11"/>
        <color theme="1"/>
        <rFont val="Calibri"/>
        <family val="2"/>
      </rPr>
      <t>1,60 X 0,60 MTS</t>
    </r>
    <r>
      <rPr>
        <sz val="11"/>
        <color theme="1"/>
        <rFont val="Calibri"/>
        <family val="2"/>
      </rPr>
      <t xml:space="preserve"> CON CARTERA FRONTAL DE BORDES RECTOS, ENTREPAÑO DESARMABLE EN ACERO INOXIDABLE CALIBRE 18 TIPO 430, INCLUYE SALPICADERO POSTERIOR, PATAS REDONDEADAS EN ACERO INOXIDABLE DE 1" 5/8 CON BASE NIVELADORA EN ACERO INOXIDABLE, REFUERZO TRANSVERSAL Y LONGITUDINAL EN LA PARTE INFERIOR DE LA CUBIERTA SE DEBERA ENTREGAR INSTALADO.H=0,95MTS</t>
    </r>
  </si>
  <si>
    <r>
      <rPr>
        <b/>
        <sz val="11"/>
        <color theme="1"/>
        <rFont val="Calibri"/>
        <family val="2"/>
      </rPr>
      <t>MA-02 MESON</t>
    </r>
    <r>
      <rPr>
        <sz val="11"/>
        <color theme="1"/>
        <rFont val="Calibri"/>
        <family val="2"/>
      </rPr>
      <t xml:space="preserve">  EN ACERO INOXIDABLE CALIBRE 16 TIPO 201 ACABADO 4N CON </t>
    </r>
    <r>
      <rPr>
        <b/>
        <sz val="11"/>
        <color theme="1"/>
        <rFont val="Calibri"/>
        <family val="2"/>
      </rPr>
      <t>SUPERFICIE DE 1,2 X 0,60 MTS</t>
    </r>
    <r>
      <rPr>
        <sz val="11"/>
        <color theme="1"/>
        <rFont val="Calibri"/>
        <family val="2"/>
      </rPr>
      <t xml:space="preserve"> CON CARTERA FRONTAL DE BORDES RECTOS, ENTREPAÑO DESARMABLE EN ACERO INOXIDABLE CALIBRE 18 TIPO 430, INCLUYE   SALPICADERO POSTERIOR, PERFORACIONES PARA RESIDUOS SOLIDOS DEBIDAMENTE REMATADOS CON BORDES RECTOS, PATAS REDONDEADAS EN ACERO INOXIDABLE DE 1" 5/8 CON BASE NIVELADORA EN ACERO INOXIDABLE, REFUERZO TRANSVERSAL Y LONGITUDINAL EN LA PARTE INFERIOR DE LA CUBIERTA SE DEBERA ENTREGAR INSTALADO.H=0,95MTS</t>
    </r>
  </si>
  <si>
    <r>
      <rPr>
        <b/>
        <sz val="11"/>
        <color theme="1"/>
        <rFont val="Calibri"/>
        <family val="2"/>
      </rPr>
      <t xml:space="preserve">MA-03 </t>
    </r>
    <r>
      <rPr>
        <sz val="11"/>
        <color theme="1"/>
        <rFont val="Calibri"/>
        <family val="2"/>
      </rPr>
      <t xml:space="preserve">MESON EN ACERO INOXIDABLE CALIBRE 16 TIPO 201 ACABADO 4N CON </t>
    </r>
    <r>
      <rPr>
        <b/>
        <sz val="11"/>
        <color theme="1"/>
        <rFont val="Calibri"/>
        <family val="2"/>
      </rPr>
      <t>SUPERFICIE DE 1,40 X 0,60 MTS</t>
    </r>
    <r>
      <rPr>
        <sz val="11"/>
        <color theme="1"/>
        <rFont val="Calibri"/>
        <family val="2"/>
      </rPr>
      <t xml:space="preserve"> CON CARTERA FRONTAL DE BORDES RECTOS,CON</t>
    </r>
    <r>
      <rPr>
        <b/>
        <sz val="11"/>
        <color theme="1"/>
        <rFont val="Calibri"/>
        <family val="2"/>
      </rPr>
      <t xml:space="preserve"> POZUELO IZQUIERDO </t>
    </r>
    <r>
      <rPr>
        <sz val="11"/>
        <color theme="1"/>
        <rFont val="Calibri"/>
        <family val="2"/>
      </rPr>
      <t xml:space="preserve">CALIBRE 18 TIPO 304 DE </t>
    </r>
    <r>
      <rPr>
        <b/>
        <sz val="11"/>
        <color theme="1"/>
        <rFont val="Calibri"/>
        <family val="2"/>
      </rPr>
      <t>0,50X0,40 MTS</t>
    </r>
    <r>
      <rPr>
        <sz val="11"/>
        <color theme="1"/>
        <rFont val="Calibri"/>
        <family val="2"/>
      </rPr>
      <t xml:space="preserve"> Y PROFUNDIDAD DE 0,25MTS, ENTREPAÑO DESARMABLE EN ACERO INOXIDABLE CALIBRE 18 TIPO 430, INCLUYE SALPICADERO POSTERIOR, PERFORACIONES  PARA GRIFERIA, PATAS REDONDEADAS EN ACERO INOXIDABLE DE 1" 5/8 CON BASE NIVELADORA EN ACERO INOXIDABLE, REFUERZO TRANSVERSAL Y LONGITUDINAL EN LA PARTE INFERIOR DE LA CUBIERTA SE DEBERA ENTREGAR INSTALADO.H=0,95MTS</t>
    </r>
  </si>
  <si>
    <r>
      <rPr>
        <b/>
        <sz val="11"/>
        <color theme="1"/>
        <rFont val="Calibri"/>
        <family val="2"/>
      </rPr>
      <t xml:space="preserve">MA-04 </t>
    </r>
    <r>
      <rPr>
        <sz val="11"/>
        <color theme="1"/>
        <rFont val="Calibri"/>
        <family val="2"/>
      </rPr>
      <t xml:space="preserve">MESON EN ACERO INOXIDABLE CALIBRE 16 TIPO 201 ACABADO 4N CON </t>
    </r>
    <r>
      <rPr>
        <b/>
        <sz val="11"/>
        <color theme="1"/>
        <rFont val="Calibri"/>
        <family val="2"/>
      </rPr>
      <t>SUPERFICIE DE 1,0 X 0,60 MTS</t>
    </r>
    <r>
      <rPr>
        <sz val="11"/>
        <color theme="1"/>
        <rFont val="Calibri"/>
        <family val="2"/>
      </rPr>
      <t xml:space="preserve"> CON CARTERA FRONTAL DE BORDES RECTOS, ENTREPAÑO DESARMABLE EN ACERO INOXIDABLE CALIBRE 18 TIPO 430, INCLUYE SALPICADERO POSTERIOR Y LATERAL DERECHO, PATAS REDONDEADAS EN ACERO INOXIDABLE DE 1" 5/8 CON BASE NIVELADORA EN ACERO INOXIDABLE , SALPICADERO , REFUERZO TRANSVERSAL Y LONGITUDINAL EN LA PARTE INFERIOR DE LA CUBIERTA SE DEBERA ENTREGAR INSTALADO.H=0,95MTS</t>
    </r>
  </si>
  <si>
    <r>
      <rPr>
        <b/>
        <sz val="11"/>
        <color theme="1"/>
        <rFont val="Calibri"/>
        <family val="2"/>
      </rPr>
      <t>MA-05</t>
    </r>
    <r>
      <rPr>
        <sz val="11"/>
        <color theme="1"/>
        <rFont val="Calibri"/>
        <family val="2"/>
      </rPr>
      <t xml:space="preserve"> MESON EN ACERO INOXIDABLE CALIBRE 16 TIPO 201 ACABADO 4N CON </t>
    </r>
    <r>
      <rPr>
        <b/>
        <sz val="11"/>
        <color theme="1"/>
        <rFont val="Calibri"/>
        <family val="2"/>
      </rPr>
      <t>SUPERFICIE DE 1,2 X 0,60 MTS</t>
    </r>
    <r>
      <rPr>
        <sz val="11"/>
        <color theme="1"/>
        <rFont val="Calibri"/>
        <family val="2"/>
      </rPr>
      <t xml:space="preserve"> CON CARTERA FRONTAL DE BORDES RECTOS, ENTREPAÑO DESARMABLE EN ACERO INOXIDABLE CALIBRE 18 TIPO 430, INCLUYE SALPICADERO POSTERIOR, PATAS REDONDEADAS EN ACERO INOXIDABLE DE 1" 5/8 CON BASE NIVELADORA EN ACERO INOXIDABLE, REFUERZO TRANSVERSAL Y LONGITUDINAL EN LA PARTE INFERIOR DE LA CUBIERTA SE DEBERA ENTREGAR INSTALADO.</t>
    </r>
    <r>
      <rPr>
        <b/>
        <sz val="11"/>
        <color theme="1"/>
        <rFont val="Calibri"/>
        <family val="2"/>
      </rPr>
      <t>H=0,95MTS</t>
    </r>
  </si>
  <si>
    <r>
      <rPr>
        <b/>
        <sz val="11"/>
        <color theme="1"/>
        <rFont val="Calibri"/>
        <family val="2"/>
      </rPr>
      <t>MA-06</t>
    </r>
    <r>
      <rPr>
        <sz val="11"/>
        <color theme="1"/>
        <rFont val="Calibri"/>
        <family val="2"/>
      </rPr>
      <t xml:space="preserve"> MESON EN ACERO INOXIDABLE CALIBRE 16 TIPO 201 ACABADO 4N CON </t>
    </r>
    <r>
      <rPr>
        <b/>
        <sz val="11"/>
        <color theme="1"/>
        <rFont val="Calibri"/>
        <family val="2"/>
      </rPr>
      <t>SUPERFICIE DE 1,80 X 0,60MTS</t>
    </r>
    <r>
      <rPr>
        <sz val="11"/>
        <color theme="1"/>
        <rFont val="Calibri"/>
        <family val="2"/>
      </rPr>
      <t xml:space="preserve"> CON CARTERA FRONTAL DE BORDES RECTOS, INCLUYE PERFORACIONES PARA RESIDUOS SOLIDOS DEBIDAMENTE REMATADOS CON BORDES RECTOS, ENTREPAÑO DESARMABLE EN ACERO INOXIDABLE CALIBRE 18 TIPO 430, PATAS REDONDEADAS EN ACERO INOXIDABLE DE 1" 5/8 CON BASE NIVELADORA EN ACERO INOXIDABLE , SALPICADERO POSTERIOR , REFUERZO TRANSVERSAL Y LONGITUDINAL EN LA PARTE INFERIOR DE LA CUBIERTA SE DEBERA ENTREGAR INSTALADO.</t>
    </r>
    <r>
      <rPr>
        <b/>
        <sz val="11"/>
        <color theme="1"/>
        <rFont val="Calibri"/>
        <family val="2"/>
      </rPr>
      <t>H=0,50MTS</t>
    </r>
  </si>
  <si>
    <r>
      <rPr>
        <b/>
        <sz val="11"/>
        <color theme="1"/>
        <rFont val="Calibri"/>
        <family val="2"/>
      </rPr>
      <t>MA-07</t>
    </r>
    <r>
      <rPr>
        <sz val="11"/>
        <color theme="1"/>
        <rFont val="Calibri"/>
        <family val="2"/>
      </rPr>
      <t xml:space="preserve"> MESON EN ACERO INOXIDABLE CALIBRE 16 TIPO 201 ACABADO 4N CON </t>
    </r>
    <r>
      <rPr>
        <b/>
        <sz val="11"/>
        <color theme="1"/>
        <rFont val="Calibri"/>
        <family val="2"/>
      </rPr>
      <t>SUPERFICIE DE 2,0 X 0,60 MTS</t>
    </r>
    <r>
      <rPr>
        <sz val="11"/>
        <color theme="1"/>
        <rFont val="Calibri"/>
        <family val="2"/>
      </rPr>
      <t xml:space="preserve"> CON CARTERA FRONTAL DE BORDES RECTOS,CON POZUELO IZQUIERDO CALIBRE 18 TIPO 304 DE 0,50X0,40 MTS Y PROFUNDIDAD DE 0,25MTS, ENTREPAÑO DESARMABLE EN ACERO INOXIDABLE CALIBRE 18 TIPO 430, INCLUYE SALPICADERO PERFORACIONES  PARA GRIFERIA, PERFORACIONES PARA SOLIDOS DEBIDAMENTE REMATADOS CON BORDES RECTOS  ,PATAS REDONDEADAS EN ACERO INOXIDABLE DE 1" 5/8 CON BASE NIVELADORA EN ACERO INOXIDABLE, REFUERZO TRANSVERSAL Y LONGITUDINAL EN LA PARTE INFERIOR DE LA CUBIERTA SE DEBERA ENTREGAR INSTALADO.</t>
    </r>
    <r>
      <rPr>
        <b/>
        <sz val="11"/>
        <color theme="1"/>
        <rFont val="Calibri"/>
        <family val="2"/>
      </rPr>
      <t>H=0,95MTS</t>
    </r>
  </si>
  <si>
    <r>
      <rPr>
        <b/>
        <sz val="11"/>
        <color theme="1"/>
        <rFont val="Calibri"/>
        <family val="2"/>
      </rPr>
      <t xml:space="preserve">MA-08 </t>
    </r>
    <r>
      <rPr>
        <sz val="11"/>
        <color theme="1"/>
        <rFont val="Calibri"/>
        <family val="2"/>
      </rPr>
      <t xml:space="preserve"> MESON EN ACERO INOXIDABLE CALIBRE 16 TIPO 201 ACABADO 4N CON SUPERFICIE DE</t>
    </r>
    <r>
      <rPr>
        <b/>
        <sz val="11"/>
        <color theme="1"/>
        <rFont val="Calibri"/>
        <family val="2"/>
      </rPr>
      <t xml:space="preserve"> 1,4 X 0,60 MTS </t>
    </r>
    <r>
      <rPr>
        <sz val="11"/>
        <color theme="1"/>
        <rFont val="Calibri"/>
        <family val="2"/>
      </rPr>
      <t>CON CARTERA FRONTAL DE BORDES RECTOS, ENTREPAÑO DESARMABLE EN ACERO INOXIDABLE CALIBRE 18 TIPO 430, INCLUYE SALPICADERO POSTERIOR, PATAS REDONDEADAS EN ACERO INOXIDABLE DE 1" 5/8 CON BASE NIVELADORA EN ACERO INOXIDABLE, REFUERZO TRANSVERSAL Y LONGITUDINAL EN LA PARTE INFERIOR DE LA CUBIERTA SE DEBERA ENTREGAR INSTALADO.H=0,95MTS</t>
    </r>
  </si>
  <si>
    <r>
      <rPr>
        <b/>
        <sz val="11"/>
        <color theme="1"/>
        <rFont val="Calibri"/>
        <family val="2"/>
      </rPr>
      <t>MA-09</t>
    </r>
    <r>
      <rPr>
        <sz val="11"/>
        <color theme="1"/>
        <rFont val="Calibri"/>
        <family val="2"/>
      </rPr>
      <t xml:space="preserve"> MESON EN ACERO INOXIDABLE CALIBRE 16 TIPO 201 ACABADO 4N CON SUPERFICIE DE</t>
    </r>
    <r>
      <rPr>
        <b/>
        <sz val="11"/>
        <color theme="1"/>
        <rFont val="Calibri"/>
        <family val="2"/>
      </rPr>
      <t xml:space="preserve"> 1,80 X 0,60 MTS</t>
    </r>
    <r>
      <rPr>
        <sz val="11"/>
        <color theme="1"/>
        <rFont val="Calibri"/>
        <family val="2"/>
      </rPr>
      <t xml:space="preserve"> CON CARTERA FRONTAL DE BORDES RECTOS,CON POZUELO IZQUIERDO CALIBRE 18 TIPO 304 DE 0,50X0,40 MTS Y PROFUNDIDAD DE 0,25MTS, ENTREPAÑO DESARMABLE EN ACERO INOXIDABLE CALIBRE 18 TIPO 430, INCLUYE SALPICADERO POSTERIOR, PERFORACIONES  PARA GRIFERIA, PATAS REDONDEADAS EN ACERO INOXIDABLE DE 1" 5/8 CON BASE NIVELADORA EN ACERO INOXIDABLE, REFUERZO TRANSVERSAL Y LONGITUDINAL EN LA PARTE INFERIOR DE LA CUBIERTA SE DEBERA ENTREGAR INSTALADO.H=0,95MTS</t>
    </r>
  </si>
  <si>
    <r>
      <rPr>
        <b/>
        <sz val="11"/>
        <color theme="1"/>
        <rFont val="Calibri"/>
        <family val="2"/>
      </rPr>
      <t>MA-10</t>
    </r>
    <r>
      <rPr>
        <sz val="11"/>
        <color theme="1"/>
        <rFont val="Calibri"/>
        <family val="2"/>
      </rPr>
      <t xml:space="preserve"> MESON EN ACERO INOXIDABLE CALIBRE 16 TIPO 201 ACABADO 4N CON SUPERFICIE DE</t>
    </r>
    <r>
      <rPr>
        <b/>
        <sz val="11"/>
        <color theme="1"/>
        <rFont val="Calibri"/>
        <family val="2"/>
      </rPr>
      <t xml:space="preserve"> 0,85X 0,85 MTS</t>
    </r>
    <r>
      <rPr>
        <sz val="11"/>
        <color theme="1"/>
        <rFont val="Calibri"/>
        <family val="2"/>
      </rPr>
      <t xml:space="preserve"> CON CARTERA FRONTAL DE BORDES RECTOS, ENTREPAÑO DESARMABLE EN ACERO INOXIDABLE CALIBRE 18 TIPO 430,INCLUYE PATAS REDONDEADAS EN ACERO INOXIDABLE DE 1" 5/8 CON BASE NIVELADORA EN ACERO INOXIDABLE, REFUERZO TRANSVERSAL Y LONGITUDINAL EN LA PARTE INFERIOR DE LA CUBIERTA SE DEBERA ENTREGAR INSTALADO</t>
    </r>
    <r>
      <rPr>
        <b/>
        <sz val="11"/>
        <color theme="1"/>
        <rFont val="Calibri"/>
        <family val="2"/>
      </rPr>
      <t>.H=0,60MTS</t>
    </r>
  </si>
  <si>
    <r>
      <rPr>
        <b/>
        <sz val="11"/>
        <color theme="1"/>
        <rFont val="Calibri"/>
        <family val="2"/>
      </rPr>
      <t>MA-11</t>
    </r>
    <r>
      <rPr>
        <sz val="11"/>
        <color theme="1"/>
        <rFont val="Calibri"/>
        <family val="2"/>
      </rPr>
      <t xml:space="preserve"> MESON EN ACERO INOXIDABLE CALIBRE 16 TIPO 201 ACABADO 4N CON SUPERFICIE DE</t>
    </r>
    <r>
      <rPr>
        <b/>
        <sz val="11"/>
        <color theme="1"/>
        <rFont val="Calibri"/>
        <family val="2"/>
      </rPr>
      <t xml:space="preserve"> 1,0X 0,60 MTS</t>
    </r>
    <r>
      <rPr>
        <sz val="11"/>
        <color theme="1"/>
        <rFont val="Calibri"/>
        <family val="2"/>
      </rPr>
      <t xml:space="preserve"> CON CARTERA FRONTAL DE BORDES RECTOS, ENTREPAÑO DESARMABLE EN ACERO INOXIDABLE CALIBRE 18 TIPO 430,INCLUYE SALPICADERO POSTERIOR, PATAS REDONDEADAS EN ACERO INOXIDABLE DE 1" 5/8 CON BASE NIVELADORA EN ACERO INOXIDABLE, REFUERZO TRANSVERSAL Y LONGITUDINAL EN LA PARTE INFERIOR DE LA CUBIERTA SE DEBERA ENTREGAR INSTALADO</t>
    </r>
    <r>
      <rPr>
        <b/>
        <sz val="11"/>
        <color theme="1"/>
        <rFont val="Calibri"/>
        <family val="2"/>
      </rPr>
      <t>.H=0,95MTS</t>
    </r>
  </si>
  <si>
    <r>
      <rPr>
        <b/>
        <sz val="11"/>
        <color theme="1"/>
        <rFont val="Calibri"/>
        <family val="2"/>
      </rPr>
      <t>MA-12</t>
    </r>
    <r>
      <rPr>
        <sz val="11"/>
        <color theme="1"/>
        <rFont val="Calibri"/>
        <family val="2"/>
      </rPr>
      <t xml:space="preserve"> MESON EN ACERO INOXIDABLE CALIBRE 16 TIPO 201 ACABADO 4N CON SUPERFICIE DE</t>
    </r>
    <r>
      <rPr>
        <b/>
        <sz val="11"/>
        <color theme="1"/>
        <rFont val="Calibri"/>
        <family val="2"/>
      </rPr>
      <t xml:space="preserve"> 2,0X 0,60 MTS</t>
    </r>
    <r>
      <rPr>
        <sz val="11"/>
        <color theme="1"/>
        <rFont val="Calibri"/>
        <family val="2"/>
      </rPr>
      <t xml:space="preserve"> CON CARTERA FRONTAL DE BORDES RECTOS, ENTREPAÑO DESARMABLE EN ACERO INOXIDABLE CALIBRE 18 TIPO 430,INCLUYE SALPICADERO POSTERIOR Y PERFORACION PARA SOLIDOS DEBIDAMENTE REMATADO CON BORDES RECTOS, PATAS REDONDEADAS EN ACERO INOXIDABLE DE 1" 5/8 CON BASE NIVELADORA EN ACERO INOXIDABLE, REFUERZO TRANSVERSAL Y LONGITUDINAL EN LA PARTE INFERIOR DE LA CUBIERTA SE DEBERA ENTREGAR INSTALADO</t>
    </r>
    <r>
      <rPr>
        <b/>
        <sz val="11"/>
        <color theme="1"/>
        <rFont val="Calibri"/>
        <family val="2"/>
      </rPr>
      <t>.H=0,95MTS</t>
    </r>
  </si>
  <si>
    <r>
      <rPr>
        <b/>
        <sz val="11"/>
        <color theme="1"/>
        <rFont val="Calibri"/>
        <family val="2"/>
      </rPr>
      <t xml:space="preserve">MA-13 </t>
    </r>
    <r>
      <rPr>
        <sz val="11"/>
        <color theme="1"/>
        <rFont val="Calibri"/>
        <family val="2"/>
      </rPr>
      <t>POZUELO PROFUNDO PARA LAVADO DE OLLAS EN ACERO INOXIDABLE 304 CALIBRE 18  CON CON CARTERAS RECTAS, SALPICADERO POSTERIOR Y PATAS REDONDEADAS EN ACERO INOXIDABLE DE 1" 5/8 CON BASE NIVELADORA EN ACERO INOXIDABLE, CON REFUERZO TRANSVERSAL Y LONGITUDINAL EN LA PARTE INFERIOR DE LA CUBIERTA, SE DEBERA ENTREGAR INSTALADO H=0,50</t>
    </r>
  </si>
  <si>
    <t xml:space="preserve">DOTACION DE BAÑOS </t>
  </si>
  <si>
    <t>SUMINISTRO E INSTALACION DE ESPEJOS DE CRISTAL 5 MM BISELADOS PULIDOS INCLUYE TUBULARES EN ALUMINIO, ANCLAJE A MURO Y SILICONA ESTRUCTURAL.</t>
  </si>
  <si>
    <r>
      <rPr>
        <sz val="11"/>
        <color theme="1"/>
        <rFont val="Calibri"/>
        <family val="2"/>
      </rPr>
      <t>SUMINISTRO E INSTALACION DE</t>
    </r>
    <r>
      <rPr>
        <b/>
        <sz val="11"/>
        <color theme="1"/>
        <rFont val="Calibri"/>
        <family val="2"/>
      </rPr>
      <t xml:space="preserve"> ORINAL</t>
    </r>
    <r>
      <rPr>
        <sz val="11"/>
        <color theme="1"/>
        <rFont val="Calibri"/>
        <family val="2"/>
      </rPr>
      <t xml:space="preserve"> CERAMICO DE COLGAR CON ENTRADA SUPERIOR , INCLUYE SIFON TIPO BOTELLA , ACOPLES, MANGUERAS Y TODOS LOS ACCESORIOS NECESARIOS PARA SU CORRECTO FUNCIONAMIENTO</t>
    </r>
  </si>
  <si>
    <r>
      <rPr>
        <sz val="11"/>
        <color theme="1"/>
        <rFont val="Calibri"/>
        <family val="2"/>
      </rPr>
      <t xml:space="preserve">SUMINISTRO E INSTALACION DE </t>
    </r>
    <r>
      <rPr>
        <b/>
        <sz val="11"/>
        <color theme="1"/>
        <rFont val="Calibri"/>
        <family val="2"/>
      </rPr>
      <t>SANITARIO</t>
    </r>
    <r>
      <rPr>
        <sz val="11"/>
        <color theme="1"/>
        <rFont val="Calibri"/>
        <family val="2"/>
      </rPr>
      <t xml:space="preserve"> CERAMICO INSTITUCIONAL PARA FLUXOMETOS DE CONEXIÓN SUPERIOR, INCLUYE MUEBLE PLASTICO ALONGADO (DE CIERRE LENTO) COLOR BLANCO ,MONTAJE , CONEXIÓN COMPLETA. Y ACCESORIOS NECESARIOS PARA SU CORRECTO FUNCIONAMIENTO , SEGUNO Y TERCER PISO.</t>
    </r>
  </si>
  <si>
    <r>
      <rPr>
        <sz val="11"/>
        <color theme="1"/>
        <rFont val="Calibri"/>
        <family val="2"/>
      </rPr>
      <t xml:space="preserve">SUMINISTRO E INSTALACION DE </t>
    </r>
    <r>
      <rPr>
        <b/>
        <sz val="11"/>
        <color theme="1"/>
        <rFont val="Calibri"/>
        <family val="2"/>
      </rPr>
      <t>SANITARIO</t>
    </r>
    <r>
      <rPr>
        <sz val="11"/>
        <color theme="1"/>
        <rFont val="Calibri"/>
        <family val="2"/>
      </rPr>
      <t xml:space="preserve"> CERAMICO INSTITUCIONAL DE TANQUE DE BAJO CONSUMO, INCLUYE MUEBLE PLASTICO ALONGADO (DE CIERRE LENTO)  COLOR BLANCO ,MONTAJE , CONEXIÓN COMPLETA. Y ACCESORIOS NECESARIOS PARA SU CORRECTO FUNCIONAMIENTO </t>
    </r>
  </si>
  <si>
    <r>
      <rPr>
        <sz val="11"/>
        <color theme="1"/>
        <rFont val="Calibri"/>
        <family val="2"/>
      </rPr>
      <t>SUMINISTROS E INSTALACION DE</t>
    </r>
    <r>
      <rPr>
        <b/>
        <sz val="11"/>
        <color theme="1"/>
        <rFont val="Calibri"/>
        <family val="2"/>
      </rPr>
      <t xml:space="preserve"> LAVAMANOS CERAMICO  DE EMPOTRAR,</t>
    </r>
    <r>
      <rPr>
        <sz val="11"/>
        <color theme="1"/>
        <rFont val="Calibri"/>
        <family val="2"/>
      </rPr>
      <t xml:space="preserve"> INCLUYE  MONTAJE ,ACOPLES ,SIFON TIPO BOTELLA , CONEXIÓN COMPLETA Y EN FUNCIONAMIENTO.</t>
    </r>
  </si>
  <si>
    <r>
      <rPr>
        <sz val="11"/>
        <color theme="1"/>
        <rFont val="Calibri"/>
        <family val="2"/>
      </rPr>
      <t xml:space="preserve">SUMINISTRO E INSTALACION DE </t>
    </r>
    <r>
      <rPr>
        <b/>
        <sz val="11"/>
        <color theme="1"/>
        <rFont val="Calibri"/>
        <family val="2"/>
      </rPr>
      <t>LAVAMANOS DE PEDESTAL</t>
    </r>
    <r>
      <rPr>
        <sz val="11"/>
        <color theme="1"/>
        <rFont val="Calibri"/>
        <family val="2"/>
      </rPr>
      <t xml:space="preserve">, INCLUYE MONTAJE, ACOPLES, SIFON TIPO BOTELLA, Y CONEXIÓN COMPLETA Y EN FUNCIONAMIENTO </t>
    </r>
  </si>
  <si>
    <r>
      <rPr>
        <sz val="11"/>
        <color theme="1"/>
        <rFont val="Calibri"/>
        <family val="2"/>
      </rPr>
      <t xml:space="preserve">SUMINISTRO E INSTALACION DE </t>
    </r>
    <r>
      <rPr>
        <b/>
        <sz val="11"/>
        <color theme="1"/>
        <rFont val="Calibri"/>
        <family val="2"/>
      </rPr>
      <t xml:space="preserve">BARRAS DE SEGURIDAD DE ACERO INOXIDABLE  </t>
    </r>
    <r>
      <rPr>
        <sz val="11"/>
        <color theme="1"/>
        <rFont val="Calibri"/>
        <family val="2"/>
      </rPr>
      <t>ABATIBLE DE 0,80 MTS X 0,20 MTS TIPO 304, INCLUYE REFUERZOS, CHAZOS DE EXPANSION, PERNOS Y TODO LO NECESARIO PARA GARANTIZAR SU ESTABILIAD Y CORRECTO FUNCIONAMIENTO.</t>
    </r>
  </si>
  <si>
    <r>
      <rPr>
        <sz val="11"/>
        <color theme="1"/>
        <rFont val="Calibri"/>
        <family val="2"/>
      </rPr>
      <t xml:space="preserve">SUMINISTRO E INSTALACION </t>
    </r>
    <r>
      <rPr>
        <b/>
        <sz val="11"/>
        <color theme="1"/>
        <rFont val="Calibri"/>
        <family val="2"/>
      </rPr>
      <t>GRIFERIA TIPO PUSH</t>
    </r>
    <r>
      <rPr>
        <sz val="11"/>
        <color theme="1"/>
        <rFont val="Calibri"/>
        <family val="2"/>
      </rPr>
      <t xml:space="preserve"> </t>
    </r>
    <r>
      <rPr>
        <b/>
        <sz val="11"/>
        <color theme="1"/>
        <rFont val="Calibri"/>
        <family val="2"/>
      </rPr>
      <t>PARA LAVAMANOS</t>
    </r>
    <r>
      <rPr>
        <sz val="11"/>
        <color theme="1"/>
        <rFont val="Calibri"/>
        <family val="2"/>
      </rPr>
      <t>, INCLUYE INSTALACION HIDRAULICA A PUNTO 0, ACCESORIOS Y DEMAS ELEMENTOS NECESARIOS PARA SU FUNCIONAMIENTO.</t>
    </r>
  </si>
  <si>
    <r>
      <rPr>
        <sz val="11"/>
        <color theme="1"/>
        <rFont val="Calibri"/>
        <family val="2"/>
      </rPr>
      <t xml:space="preserve">SUMINISTRO E INSTALACION </t>
    </r>
    <r>
      <rPr>
        <b/>
        <sz val="11"/>
        <color theme="1"/>
        <rFont val="Calibri"/>
        <family val="2"/>
      </rPr>
      <t xml:space="preserve">DE GRIFERIA DE DESCARGA PARA FLUXOMETRO </t>
    </r>
    <r>
      <rPr>
        <sz val="11"/>
        <color theme="1"/>
        <rFont val="Calibri"/>
        <family val="2"/>
      </rPr>
      <t xml:space="preserve">DE SANITARIOS, INCLUYE FLUXOMETRO, E HIDRAULICA A PUNTO 0 , ACCESORIOS Y ELEMENTOS NECESARIOS PARA SU CORRECTO FUNCIONAMIENTO </t>
    </r>
  </si>
  <si>
    <r>
      <rPr>
        <sz val="11"/>
        <color theme="1"/>
        <rFont val="Calibri"/>
        <family val="2"/>
      </rPr>
      <t>SUMINISTRO E INSTALACION DE</t>
    </r>
    <r>
      <rPr>
        <b/>
        <sz val="11"/>
        <color theme="1"/>
        <rFont val="Calibri"/>
        <family val="2"/>
      </rPr>
      <t xml:space="preserve"> GRIFERIA TIPO PUSH PARA ORINALES ANTIVANDALICA </t>
    </r>
    <r>
      <rPr>
        <sz val="11"/>
        <color theme="1"/>
        <rFont val="Calibri"/>
        <family val="2"/>
      </rPr>
      <t>, INCLUYE INATALACION HIDRAULICA A PUNTO 0, ACCESORIOS Y ELEMENTOS NECESARIOS PARA SU CORRECTO FUNCIONAMIENTO.</t>
    </r>
  </si>
  <si>
    <t>SUMINISTRO E INSTALACION TAPAREGISTRO EN EN ALUMINIO DE 20 CMX20 CM, INCLUYE:SILICONA ESTRUCTURAL Y EN CASO DE SER NECESARIO TONILLERIA PARA ASEGURARLA</t>
  </si>
  <si>
    <r>
      <rPr>
        <sz val="11"/>
        <color theme="1"/>
        <rFont val="Calibri"/>
        <family val="2"/>
      </rPr>
      <t>SUMINISTRO E INSTALACION</t>
    </r>
    <r>
      <rPr>
        <b/>
        <sz val="11"/>
        <color theme="1"/>
        <rFont val="Calibri"/>
        <family val="2"/>
      </rPr>
      <t xml:space="preserve"> GRIFERIA  CUELLO DE GANZO FLEXIBLE POZUELOS , I</t>
    </r>
    <r>
      <rPr>
        <sz val="11"/>
        <color theme="1"/>
        <rFont val="Calibri"/>
        <family val="2"/>
      </rPr>
      <t xml:space="preserve">NCLUYE ACOPLES METALICOS Y ACCESORIOS NECESARIOS PARA SU CORRECTO FUNCIONAMIENTO </t>
    </r>
  </si>
  <si>
    <r>
      <rPr>
        <sz val="11"/>
        <color theme="1"/>
        <rFont val="Calibri"/>
        <family val="2"/>
      </rPr>
      <t xml:space="preserve">SUMINISTRO E INSTALACION DE </t>
    </r>
    <r>
      <rPr>
        <b/>
        <sz val="11"/>
        <color theme="1"/>
        <rFont val="Calibri"/>
        <family val="2"/>
      </rPr>
      <t>DUCHA DE PRELAVADO INDUSTRIAL PARA MESA</t>
    </r>
    <r>
      <rPr>
        <sz val="11"/>
        <color theme="1"/>
        <rFont val="Calibri"/>
        <family val="2"/>
      </rPr>
      <t xml:space="preserve">, INCLUYE ACOPLES METALICOS Y DEMAS ACCESORIOS NECESARIOS PARA SU CORRECTO FUNCIONAMIENTO </t>
    </r>
  </si>
  <si>
    <r>
      <rPr>
        <sz val="11"/>
        <color theme="1"/>
        <rFont val="Calibri"/>
        <family val="2"/>
      </rPr>
      <t xml:space="preserve">SUMINISTRO E INSTALACION DE </t>
    </r>
    <r>
      <rPr>
        <b/>
        <sz val="11"/>
        <color theme="1"/>
        <rFont val="Calibri"/>
        <family val="2"/>
      </rPr>
      <t>DUCHA DE PRELAVADO INDUSTRIAL PARA PARED</t>
    </r>
    <r>
      <rPr>
        <sz val="11"/>
        <color theme="1"/>
        <rFont val="Calibri"/>
        <family val="2"/>
      </rPr>
      <t xml:space="preserve">, INCLUYE ACOPLES METALICOS Y DEMAS ACCESORIOS NECESARIOS PARA SU CORRECTO FUNCIONAMIENTO </t>
    </r>
  </si>
  <si>
    <r>
      <rPr>
        <sz val="11"/>
        <color theme="1"/>
        <rFont val="Calibri"/>
        <family val="2"/>
      </rPr>
      <t xml:space="preserve">SUMINISTRO E INSTALACION DE </t>
    </r>
    <r>
      <rPr>
        <b/>
        <sz val="11"/>
        <color theme="1"/>
        <rFont val="Calibri"/>
        <family val="2"/>
      </rPr>
      <t xml:space="preserve">DUCHA TIPO  REGADERA CON BRAZO Y MEZCLADOR , </t>
    </r>
    <r>
      <rPr>
        <sz val="11"/>
        <color theme="1"/>
        <rFont val="Calibri"/>
        <family val="2"/>
      </rPr>
      <t>INCLUYE ACCESORIOS Y TODO LO NECESARIO PARA SU CORRECTO FUNCIONAMIENTO.</t>
    </r>
  </si>
  <si>
    <r>
      <rPr>
        <sz val="11"/>
        <color theme="1"/>
        <rFont val="Calibri"/>
        <family val="2"/>
      </rPr>
      <t xml:space="preserve">SUMINISTRO E INSTALACION DE </t>
    </r>
    <r>
      <rPr>
        <b/>
        <sz val="11"/>
        <color theme="1"/>
        <rFont val="Calibri"/>
        <family val="2"/>
      </rPr>
      <t>LAVE JARDIN EN BRONCE TIPO PESADA</t>
    </r>
    <r>
      <rPr>
        <sz val="11"/>
        <color theme="1"/>
        <rFont val="Calibri"/>
        <family val="2"/>
      </rPr>
      <t>, INCLUYE ESCUDO Y ACCESORIOS NECESARIOS PARA SU CORRECTO FUNCIONAMIENTO.</t>
    </r>
  </si>
  <si>
    <t>DIVISIÓN INTERMEDIA DE ACERO INOXIDABLE 304 CAL.20 SATINADO, ANCLADO A PARED, CON ESTRUCTURA INTERNA EN PERFIL TUBULAR CUADRADO, TIPO SOCODA, LÍNEA INSTITUCIONAL O EQUIVALENTE DE IGUAL CALIDAD O SUPERIOR, INSTALADO CON ANCLAJES TIPO SOCODA, SEGÚN DISEÑO. INLCUYE SUMINISTRO, MONTAJE. SISTEMA CANTILEVER.</t>
  </si>
  <si>
    <t>PUERTA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</si>
  <si>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PARAL CENTRAL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</si>
  <si>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DIVISIÓN DE ORINAL DE ACERO INOXIDABLE 304 CAL.20 SATINADO, ANCLADO A PARED, CON ESTRUCTURA INTERNA EN PERFIL TUBULAR CUADRADO, TIPO SOCODA, LÍNEA INSTITUCIONAL O EQUIVALENTE DE IGUAL CALIDAD O SUPERIOR, INSTALADO CON ANCLAJES TIPO SOCODA, SEGÚN DISEÑO. INLCUYE SUINISTRO, MONTAJE. SISTEMA CANTILEVER.</t>
  </si>
  <si>
    <t xml:space="preserve"> PUERTAS Y VENTANAS</t>
  </si>
  <si>
    <t>8.1</t>
  </si>
  <si>
    <t>PUERTAS Y BARANDAS</t>
  </si>
  <si>
    <t>8.1.1</t>
  </si>
  <si>
    <r>
      <rPr>
        <b/>
        <sz val="11"/>
        <color theme="1"/>
        <rFont val="Calibri"/>
        <family val="2"/>
      </rPr>
      <t>P-01</t>
    </r>
    <r>
      <rPr>
        <sz val="11"/>
        <color theme="1"/>
        <rFont val="Calibri"/>
        <family val="2"/>
      </rPr>
      <t xml:space="preserve"> SUMINISTRO E INSTALACIONDE PUERTA EN ALUMINIO ANOIZADO, CON MARCO EN PERFIL CERRADO CON ALETA, BASCULANTE EN PERFILERIA ESTRUCTURAL, MONTANTE CENTRAL, EN LA PARTE INFERIOR CON ENTAMBORADO  CON LAMINA EN ALUMINIO LISA Y EN LA PARTE SUPERIOR CON VIDRIO LAMINADO 3+3. SEGÚN DISEÑO, DE </t>
    </r>
    <r>
      <rPr>
        <b/>
        <sz val="11"/>
        <color theme="1"/>
        <rFont val="Calibri"/>
        <family val="2"/>
      </rPr>
      <t>DIMENSIONES 0,70X2,20</t>
    </r>
    <r>
      <rPr>
        <sz val="11"/>
        <color theme="1"/>
        <rFont val="Calibri"/>
        <family val="2"/>
      </rPr>
      <t xml:space="preserve">, INCLUYE BISAGRAS DE CIERRE LENTO O GATO HIDRAULICO </t>
    </r>
  </si>
  <si>
    <t>8.1.2</t>
  </si>
  <si>
    <r>
      <rPr>
        <b/>
        <sz val="11"/>
        <color theme="1"/>
        <rFont val="Calibri"/>
        <family val="2"/>
      </rPr>
      <t>P-02</t>
    </r>
    <r>
      <rPr>
        <sz val="11"/>
        <color theme="1"/>
        <rFont val="Calibri"/>
        <family val="2"/>
      </rPr>
      <t xml:space="preserve"> SUMINISTRO E INSTALACIONDE PUERTA EN ALUMINIO ANOIZADO, CON MARCO EN PERFIL CERRADO CON ALETA, BASCULANTE EN PERFILERIA ESTRUCTURAL, MONTANTE CENTRAL, EN LA PARTE INFERIOR CON ENTAMBORADO  EN LAMINA LISA EN ALUMINIO Y EN LA PARTE SUPERIOR CON VIDRIO LAMINADO 3+3 CON </t>
    </r>
    <r>
      <rPr>
        <b/>
        <sz val="11"/>
        <color theme="1"/>
        <rFont val="Calibri"/>
        <family val="2"/>
      </rPr>
      <t>MARCO DE 0,30X1,0</t>
    </r>
    <r>
      <rPr>
        <sz val="11"/>
        <color theme="1"/>
        <rFont val="Calibri"/>
        <family val="2"/>
      </rPr>
      <t xml:space="preserve">. SEGÚN DISEÑO, DE </t>
    </r>
    <r>
      <rPr>
        <b/>
        <sz val="11"/>
        <color theme="1"/>
        <rFont val="Calibri"/>
        <family val="2"/>
      </rPr>
      <t>DIMENSIONES 1,0X2,20</t>
    </r>
    <r>
      <rPr>
        <sz val="11"/>
        <color theme="1"/>
        <rFont val="Calibri"/>
        <family val="2"/>
      </rPr>
      <t xml:space="preserve">, INCLUYE BISAGRAS DE CIERRE LENTO O GATO HIDRAULICO </t>
    </r>
  </si>
  <si>
    <t>8.1.3</t>
  </si>
  <si>
    <r>
      <rPr>
        <b/>
        <sz val="11"/>
        <color theme="1"/>
        <rFont val="Calibri"/>
        <family val="2"/>
      </rPr>
      <t>P-03</t>
    </r>
    <r>
      <rPr>
        <sz val="11"/>
        <color theme="1"/>
        <rFont val="Calibri"/>
        <family val="2"/>
      </rPr>
      <t xml:space="preserve"> SUMINISTRO E INSTALACION DE PUERTA DE 2 HOJAS  PARA TRAFICO PESADO O DE ALTO IMPACTO EN ACERO INOXIDABLE, CON SELLO EN GOMA EN TODO EL CANTO DE LAS BATIENTES, CON SUPERFICIE DE PROTECCION CONTRA GOLPES Y/O RAYONES, Y VENTANA CENTRAL . SEGÚN DISEÑO, DE </t>
    </r>
    <r>
      <rPr>
        <b/>
        <sz val="11"/>
        <color theme="1"/>
        <rFont val="Calibri"/>
        <family val="2"/>
      </rPr>
      <t>DIMENSIONES 1,47X2,20</t>
    </r>
    <r>
      <rPr>
        <sz val="11"/>
        <color theme="1"/>
        <rFont val="Calibri"/>
        <family val="2"/>
      </rPr>
      <t>, INCLUYE BISAGRAS DE CIERRE LENTO O CIERRA PUERTA DE PISO.</t>
    </r>
  </si>
  <si>
    <r>
      <rPr>
        <b/>
        <sz val="11"/>
        <color theme="1"/>
        <rFont val="Calibri"/>
        <family val="2"/>
      </rPr>
      <t>P-03A</t>
    </r>
    <r>
      <rPr>
        <sz val="11"/>
        <color theme="1"/>
        <rFont val="Calibri"/>
        <family val="2"/>
      </rPr>
      <t xml:space="preserve"> SUMINISTRO E INSTALACION DE PUERTA DE 2 HOJAS  PARA TRAFICO PESADO O DE ALTO IMPACTO EN ACERO INOXIDABLE, CON SELLO EN GOMA EN TODO EL CANTO DE LAS BATIENTES, CON SUPERFICIE DE PROTECCION CONTRA GOLPES Y/O RAYONES, Y VENTANA CENTRAL . SEGÚN DISEÑO, DE </t>
    </r>
    <r>
      <rPr>
        <b/>
        <sz val="11"/>
        <color theme="1"/>
        <rFont val="Calibri"/>
        <family val="2"/>
      </rPr>
      <t>DIMENSIONES 1,47X2,20</t>
    </r>
    <r>
      <rPr>
        <sz val="11"/>
        <color theme="1"/>
        <rFont val="Calibri"/>
        <family val="2"/>
      </rPr>
      <t xml:space="preserve">, INCLUYE BISAGRAS DE CIERRE LENTO O CIERRA PUERTA DE PISO, BARRA DE EMERGENCIA TIPO ANTIPANICO INTERIOR Y CERRADURA EXTERIOR </t>
    </r>
  </si>
  <si>
    <r>
      <rPr>
        <b/>
        <sz val="11"/>
        <color theme="1"/>
        <rFont val="Calibri"/>
        <family val="2"/>
      </rPr>
      <t>P-04</t>
    </r>
    <r>
      <rPr>
        <sz val="11"/>
        <color theme="1"/>
        <rFont val="Calibri"/>
        <family val="2"/>
      </rPr>
      <t xml:space="preserve"> SUMINISTRO E INSTALACIONDE PUERTA  DE 2 HOJAS PARA TRAFICO PESADO O DE ALTO IMPACTO EN ACERO INOXIDABLE 304 CALIBRE 20 , CON SELLO EN GOMA EN TODO EL CANTO DE LAS BATIENTES, CON SUPERFICIE DE PROTECCION CONTRA GOLPES Y/O RAYONES, Y VENTANA CENTRAL . SEGÚN DISEÑO, DE </t>
    </r>
    <r>
      <rPr>
        <b/>
        <sz val="11"/>
        <color theme="1"/>
        <rFont val="Calibri"/>
        <family val="2"/>
      </rPr>
      <t>DIMENSIONES 1,20X2,20</t>
    </r>
    <r>
      <rPr>
        <sz val="11"/>
        <color theme="1"/>
        <rFont val="Calibri"/>
        <family val="2"/>
      </rPr>
      <t>, INCLUYE CIERRA PUERTA DE PISO.</t>
    </r>
  </si>
  <si>
    <r>
      <rPr>
        <b/>
        <sz val="11"/>
        <color theme="1"/>
        <rFont val="Calibri"/>
        <family val="2"/>
      </rPr>
      <t>P-05</t>
    </r>
    <r>
      <rPr>
        <sz val="11"/>
        <color theme="1"/>
        <rFont val="Calibri"/>
        <family val="2"/>
      </rPr>
      <t xml:space="preserve"> SUMINISTRO E INSTALACIONDE PUERTA  DE 2 HOJAS PARA TRAFICO PESADO  O DE ALTO IMPACTO EN ACERO INOXIDABLE 304 CALIBRE 20, CON SELLO HERMETICO EN GOMA EN TODO EL CANTO DE LAS BATIENTES, CON SUPERFICIE DE PROTECCION CONTRA GOLPES Y/O RAYONES, Y VENTANA CENTRAL . SEGÚN DISEÑO, DE </t>
    </r>
    <r>
      <rPr>
        <b/>
        <sz val="11"/>
        <color theme="1"/>
        <rFont val="Calibri"/>
        <family val="2"/>
      </rPr>
      <t>DIMENSIONES 1,50X2,20</t>
    </r>
    <r>
      <rPr>
        <sz val="11"/>
        <color theme="1"/>
        <rFont val="Calibri"/>
        <family val="2"/>
      </rPr>
      <t>, INCLUYE   CERRADURA DE SEGURIDAD CIERRA PUERTA DE PISO.</t>
    </r>
  </si>
  <si>
    <r>
      <rPr>
        <b/>
        <sz val="11"/>
        <color theme="1"/>
        <rFont val="Calibri"/>
        <family val="2"/>
      </rPr>
      <t>P-05A</t>
    </r>
    <r>
      <rPr>
        <sz val="11"/>
        <color theme="1"/>
        <rFont val="Calibri"/>
        <family val="2"/>
      </rPr>
      <t xml:space="preserve"> SUMINISTRO E INSTALACIONDE PUERTA  DE 2 HOJAS PARA TRAFICO PESADO  O DE ALTO IMPACTO EN ACERO INOXIDABLE 304 CALIBRE 20, CON SELLO HERMETICO EN GOMA EN TODO EL CANTO DE LAS BATIENTES, CON SUPERFICIE DE PROTECCION CONTRA GOLPES Y/O RAYONES, Y VENTANA CENTRAL . SEGÚN DISEÑO, DE </t>
    </r>
    <r>
      <rPr>
        <b/>
        <sz val="11"/>
        <color theme="1"/>
        <rFont val="Calibri"/>
        <family val="2"/>
      </rPr>
      <t>DIMENSIONES 1,50X2,20</t>
    </r>
    <r>
      <rPr>
        <sz val="11"/>
        <color theme="1"/>
        <rFont val="Calibri"/>
        <family val="2"/>
      </rPr>
      <t xml:space="preserve">, INCLUYE BARRA DE EMERGENCIA TIPO ANTIPANICO INTERIOR Y CERRADURA EXTERIOR </t>
    </r>
  </si>
  <si>
    <r>
      <rPr>
        <b/>
        <sz val="11"/>
        <color theme="1"/>
        <rFont val="Calibri"/>
        <family val="2"/>
      </rPr>
      <t>P-06</t>
    </r>
    <r>
      <rPr>
        <sz val="11"/>
        <color theme="1"/>
        <rFont val="Calibri"/>
        <family val="2"/>
      </rPr>
      <t xml:space="preserve"> SUMINISTRO E INSTALACION DE CORTINA EN PVC ESTANDAR, INCLUYE MARCO EN ACERO INOXIDABLE Y PERFIL PARA INSTALACION DE CORTINA , DE </t>
    </r>
    <r>
      <rPr>
        <b/>
        <sz val="11"/>
        <color theme="1"/>
        <rFont val="Calibri"/>
        <family val="2"/>
      </rPr>
      <t>DIMENSIONES 1,0X2,20.</t>
    </r>
  </si>
  <si>
    <r>
      <rPr>
        <b/>
        <sz val="11"/>
        <color theme="1"/>
        <rFont val="Calibri"/>
        <family val="2"/>
      </rPr>
      <t>P-07</t>
    </r>
    <r>
      <rPr>
        <sz val="11"/>
        <color theme="1"/>
        <rFont val="Calibri"/>
        <family val="2"/>
      </rPr>
      <t xml:space="preserve"> SUMINISTRO E INSTALACIONDE PUERTA EN ALUMINIO ANOIZADO, CON MARCO EN PERFIL CERRADO CON ALETA, BASCULANTE EN PERFILERIA ESTRUCTURAL, MONTANTE CENTRAL, EN LA PARTE INFERIOR CON ENTAMBORADO  EN LAMINA LISA EN ALUMINIO Y EN LA PARTE SUPERIOR CON  ENTAMBORADO  EN LAMINA LISA EN ALUMINIO SEGÚN DISEÑO, DE </t>
    </r>
    <r>
      <rPr>
        <b/>
        <sz val="11"/>
        <color theme="1"/>
        <rFont val="Calibri"/>
        <family val="2"/>
      </rPr>
      <t>DIMENSIONES 0,80X2,20</t>
    </r>
    <r>
      <rPr>
        <sz val="11"/>
        <color theme="1"/>
        <rFont val="Calibri"/>
        <family val="2"/>
      </rPr>
      <t xml:space="preserve">, INCLUYE BISAGRAS DE CIERRE LENTO O GATO HIDRAULICO </t>
    </r>
  </si>
  <si>
    <r>
      <rPr>
        <b/>
        <sz val="11"/>
        <color theme="1"/>
        <rFont val="Calibri"/>
        <family val="2"/>
      </rPr>
      <t>P-08</t>
    </r>
    <r>
      <rPr>
        <sz val="11"/>
        <color theme="1"/>
        <rFont val="Calibri"/>
        <family val="2"/>
      </rPr>
      <t xml:space="preserve"> SUMINISTRO E INSTALACIÓN PUERTA EN ALUMINIO ANOIZADO TIPO ESTRUCTURAL, DE 2 CUERPOS BATIENTES EN CELOSIA CON MONTANTE CENTRAL, INCLUYE PASADORES, RODAMIENTOS EN SILICONA, CERRADURAS Y TODO LO NECESARIO PARA SU BUEN FUNCIONAMIENTO, VER DETALLES DE DISEÑO, DE</t>
    </r>
    <r>
      <rPr>
        <b/>
        <sz val="11"/>
        <color theme="1"/>
        <rFont val="Calibri"/>
        <family val="2"/>
      </rPr>
      <t xml:space="preserve"> DIMENSIONES 1,0 X 2,0 MTS </t>
    </r>
  </si>
  <si>
    <r>
      <rPr>
        <b/>
        <sz val="11"/>
        <color theme="1"/>
        <rFont val="Calibri"/>
        <family val="2"/>
      </rPr>
      <t xml:space="preserve">P-09 </t>
    </r>
    <r>
      <rPr>
        <sz val="11"/>
        <color theme="1"/>
        <rFont val="Calibri"/>
        <family val="2"/>
      </rPr>
      <t xml:space="preserve">SUMINISTRO E INSTALACIÓN PUERTA EN ALUMINIO ANOIZADO TIPO ESTRUCTURAL, DE 2 CUERPOS BATIENTES EN CELOSIA  CON MONTANTE CENTRAL, INCLUYE PASADORES,  CERRADURAS, BISAGRAS Y TODO LO NECESARIO PARA SU BUEN FUNCIONAMIENTO, VER DETALLES DE DISEÑO, </t>
    </r>
    <r>
      <rPr>
        <b/>
        <sz val="11"/>
        <color theme="1"/>
        <rFont val="Calibri"/>
        <family val="2"/>
      </rPr>
      <t>DIMENSIONES 1,40X2,0 MTS</t>
    </r>
    <r>
      <rPr>
        <sz val="11"/>
        <color theme="1"/>
        <rFont val="Calibri"/>
        <family val="2"/>
      </rPr>
      <t>.</t>
    </r>
  </si>
  <si>
    <r>
      <rPr>
        <b/>
        <sz val="11"/>
        <color theme="1"/>
        <rFont val="Calibri"/>
        <family val="2"/>
      </rPr>
      <t xml:space="preserve">P-10 </t>
    </r>
    <r>
      <rPr>
        <sz val="11"/>
        <color theme="1"/>
        <rFont val="Calibri"/>
        <family val="2"/>
      </rPr>
      <t xml:space="preserve">SUMINISTRO E INSTALACIÓN PUERTA  TIPO ACORDEON EN ALUMINIO ANOIZADO TIPO ESTRUCTURAL, CON RIEL CENTRAL DE PISO Y TECHO EMBEBIDO, DE 10 CUERPOS DE 0,95 DE ANCHO x 2.20 DE ALTO  ENTAMBORADO  CON MONTANTE CENTRAL, INCLUYE  BISAGRAS ESTRUCTURAL, INCLUYE,  CERRADURAS Y TODO LO NECESARIO PARA SU BUEN FUNCIONAMIENTO, VER DETALLES DE DISEÑO, </t>
    </r>
    <r>
      <rPr>
        <b/>
        <sz val="11"/>
        <color theme="1"/>
        <rFont val="Calibri"/>
        <family val="2"/>
      </rPr>
      <t>DIMENSIONES 9,58X2,20 MTS</t>
    </r>
    <r>
      <rPr>
        <sz val="11"/>
        <color theme="1"/>
        <rFont val="Calibri"/>
        <family val="2"/>
      </rPr>
      <t>.</t>
    </r>
  </si>
  <si>
    <r>
      <rPr>
        <b/>
        <sz val="11"/>
        <color theme="1"/>
        <rFont val="Calibri"/>
        <family val="2"/>
      </rPr>
      <t>P-11</t>
    </r>
    <r>
      <rPr>
        <sz val="11"/>
        <color theme="1"/>
        <rFont val="Calibri"/>
        <family val="2"/>
      </rPr>
      <t xml:space="preserve"> SUMINISTRO EN INSTALACION DE PUERTA EN LAMINA COLD ROLLED CALIBRE 18 TIPO TABLERO DE 2 CUERPOS, UN CUERPO CORREDIZO Y EL OTRO CUERPO BATIENTE, INCLUYE, ANTICORROSIVO Y PINTURA TIPO POLIURETANO, PASADORES DE PISO, CERRADURA DE SOBREPONES, RIELES EMBEBIDOS EN PLACA DE </t>
    </r>
    <r>
      <rPr>
        <b/>
        <sz val="11"/>
        <color theme="1"/>
        <rFont val="Calibri"/>
        <family val="2"/>
      </rPr>
      <t>DIMENSIONES 2,0X 2,0MTS</t>
    </r>
  </si>
  <si>
    <r>
      <rPr>
        <b/>
        <sz val="11"/>
        <color theme="1"/>
        <rFont val="Calibri"/>
        <family val="2"/>
      </rPr>
      <t>P-12</t>
    </r>
    <r>
      <rPr>
        <sz val="11"/>
        <color theme="1"/>
        <rFont val="Calibri"/>
        <family val="2"/>
      </rPr>
      <t xml:space="preserve"> SUMINISTRO EN INSTALACION DE PUERTA EN ALUMINIO ANOIZADO TIPO ESTRUCTURAL  DE UN CUERPO EN CELOSIA CON MONTANTE CENTRAL, INCLUYE CERRADURA  </t>
    </r>
    <r>
      <rPr>
        <b/>
        <sz val="11"/>
        <color theme="1"/>
        <rFont val="Calibri"/>
        <family val="2"/>
      </rPr>
      <t>DIMENSIONES 0,75X2,0 MTS</t>
    </r>
  </si>
  <si>
    <r>
      <rPr>
        <b/>
        <sz val="11"/>
        <color theme="1"/>
        <rFont val="Calibri"/>
        <family val="2"/>
      </rPr>
      <t>P-13</t>
    </r>
    <r>
      <rPr>
        <sz val="11"/>
        <color theme="1"/>
        <rFont val="Calibri"/>
        <family val="2"/>
      </rPr>
      <t xml:space="preserve"> SUMINISTRO E INSTALACIONDE PUERTA EN ALUMINIO ANOIZADO, CON MARCO EN PERFIL CERRADO, 2 CUERPOS CORREDIZOS  TIPO PANEL  EN LAMINA DE ALUMINIO CON MONTANTE CENTRAL </t>
    </r>
    <r>
      <rPr>
        <b/>
        <sz val="11"/>
        <color theme="1"/>
        <rFont val="Calibri"/>
        <family val="2"/>
      </rPr>
      <t>DIMENSIONES 1,78 X 2,20</t>
    </r>
    <r>
      <rPr>
        <sz val="11"/>
        <color theme="1"/>
        <rFont val="Calibri"/>
        <family val="2"/>
      </rPr>
      <t xml:space="preserve">, INCLUYE CERRADURA PICO DE LORO </t>
    </r>
  </si>
  <si>
    <t>8.2</t>
  </si>
  <si>
    <t>VENTANAS</t>
  </si>
  <si>
    <t>8.2.1</t>
  </si>
  <si>
    <r>
      <rPr>
        <b/>
        <sz val="11"/>
        <color theme="1"/>
        <rFont val="Calibri"/>
        <family val="2"/>
      </rPr>
      <t>V-01</t>
    </r>
    <r>
      <rPr>
        <sz val="11"/>
        <color theme="1"/>
        <rFont val="Calibri"/>
        <family val="2"/>
      </rPr>
      <t xml:space="preserve"> SUMINISTRO E INTALACION DE VENTANA EN PERFILERIA EN ALUMINIO ANODIZADO COLOR NATURAL   PARA</t>
    </r>
    <r>
      <rPr>
        <b/>
        <sz val="11"/>
        <color theme="1"/>
        <rFont val="Calibri"/>
        <family val="2"/>
      </rPr>
      <t xml:space="preserve"> BAÑO DE DAMAS</t>
    </r>
    <r>
      <rPr>
        <sz val="11"/>
        <color theme="1"/>
        <rFont val="Calibri"/>
        <family val="2"/>
      </rPr>
      <t xml:space="preserve"> SE COMPONE DE 2 CUERPOS DE CELOSIAS,INSTALADO CON SILICONA ESTRUCTURAL ANCLAJES , Y PERFILES SEGÚN CUADRO DE VENTANAS  </t>
    </r>
    <r>
      <rPr>
        <b/>
        <sz val="11"/>
        <color theme="1"/>
        <rFont val="Calibri"/>
        <family val="2"/>
      </rPr>
      <t>DIMENSIONES 2,20 MTS X 0,40 MTS. (,88 M2)</t>
    </r>
  </si>
  <si>
    <t>8.2.2</t>
  </si>
  <si>
    <r>
      <rPr>
        <b/>
        <sz val="11"/>
        <color theme="1"/>
        <rFont val="Calibri"/>
        <family val="2"/>
      </rPr>
      <t>V-02</t>
    </r>
    <r>
      <rPr>
        <sz val="11"/>
        <color theme="1"/>
        <rFont val="Calibri"/>
        <family val="2"/>
      </rPr>
      <t xml:space="preserve"> SUMINISTRO E INTALACION DE VENTANA EN PERFILERIA EN ALUMINIO ANODIZADO COLOR NATURAL  PARA </t>
    </r>
    <r>
      <rPr>
        <b/>
        <sz val="11"/>
        <color theme="1"/>
        <rFont val="Calibri"/>
        <family val="2"/>
      </rPr>
      <t>BAÑO DE CABALLEROS</t>
    </r>
    <r>
      <rPr>
        <sz val="11"/>
        <color theme="1"/>
        <rFont val="Calibri"/>
        <family val="2"/>
      </rPr>
      <t xml:space="preserve"> SE COMPONE DE 2 CUERPOS DE CELOSIAS,INSTALADO CON SILICONA ESTRUCTURAL ANCLAJES , Y PERFILES SEGÚN CUADRO DE VENTANAS  </t>
    </r>
    <r>
      <rPr>
        <b/>
        <sz val="11"/>
        <color theme="1"/>
        <rFont val="Calibri"/>
        <family val="2"/>
      </rPr>
      <t>DIMENSIONES 2,28 MTS X 0,40 MTS. (0,91 M2)</t>
    </r>
  </si>
  <si>
    <t>8.2.3</t>
  </si>
  <si>
    <r>
      <rPr>
        <b/>
        <sz val="11"/>
        <color theme="1"/>
        <rFont val="Calibri"/>
        <family val="2"/>
      </rPr>
      <t>V-03</t>
    </r>
    <r>
      <rPr>
        <sz val="11"/>
        <color theme="1"/>
        <rFont val="Calibri"/>
        <family val="2"/>
      </rPr>
      <t xml:space="preserve"> SUMINISTRO E INTALACION DE VENTANA EN PERFILERIA EN ALUMINIO ANODIZADO COLOR NATURAL  PARA</t>
    </r>
    <r>
      <rPr>
        <b/>
        <sz val="11"/>
        <color theme="1"/>
        <rFont val="Calibri"/>
        <family val="2"/>
      </rPr>
      <t xml:space="preserve"> ALMACEN DE CARNICOS </t>
    </r>
    <r>
      <rPr>
        <sz val="11"/>
        <color theme="1"/>
        <rFont val="Calibri"/>
        <family val="2"/>
      </rPr>
      <t xml:space="preserve">CON 2 CUERPO FIJOS CON VIDRIO LAMINADO INCOLORO 3+3 MM,  SEGUN CUADRO DE VENTAS, INCLUYE ,SILICONA ESTRUCTURAL TORNILLERIA Y ELEMENTOS NECESARIOS PARA LA CORRECTA INSTALACION </t>
    </r>
    <r>
      <rPr>
        <b/>
        <sz val="11"/>
        <color theme="1"/>
        <rFont val="Calibri"/>
        <family val="2"/>
      </rPr>
      <t>DIMENSIONES 1,82 MTS X 1,2 MTS. (2,18 M2)</t>
    </r>
  </si>
  <si>
    <t>8.2.4</t>
  </si>
  <si>
    <r>
      <rPr>
        <b/>
        <sz val="11"/>
        <color theme="1"/>
        <rFont val="Calibri"/>
        <family val="2"/>
      </rPr>
      <t>V-04</t>
    </r>
    <r>
      <rPr>
        <sz val="11"/>
        <color theme="1"/>
        <rFont val="Calibri"/>
        <family val="2"/>
      </rPr>
      <t xml:space="preserve"> SUMINISTRO E INTALACION DE VENTANA EN PERFILERIA EN ALUMINIO ANODIZADO COLOR NATURAL  PARA </t>
    </r>
    <r>
      <rPr>
        <b/>
        <sz val="11"/>
        <color theme="1"/>
        <rFont val="Calibri"/>
        <family val="2"/>
      </rPr>
      <t>ALMACENAMIENTO ALIMENTOS SECOS Y ZONA DE PREPARACION CLIMATIZADA</t>
    </r>
    <r>
      <rPr>
        <sz val="11"/>
        <color theme="1"/>
        <rFont val="Calibri"/>
        <family val="2"/>
      </rPr>
      <t xml:space="preserve"> CON 2 CUERPO FIJOS CON VIDRIO LAMINADO INCOLORO 3+3 MM ,  SEGUN CUADRO DE VENTAS, INCLUYE ,SILICONA ESTRUCTURAL TORNILLERIA Y ELEMENTOS NECESARIOS PARA LA CORRECTA INSTALACION </t>
    </r>
    <r>
      <rPr>
        <b/>
        <sz val="11"/>
        <color theme="1"/>
        <rFont val="Calibri"/>
        <family val="2"/>
      </rPr>
      <t>DIMENSIONES 2,06 MTS X 1,20 MTS. (2,47 M2)</t>
    </r>
  </si>
  <si>
    <t>8.2.5</t>
  </si>
  <si>
    <r>
      <rPr>
        <b/>
        <sz val="11"/>
        <color theme="1"/>
        <rFont val="Calibri"/>
        <family val="2"/>
      </rPr>
      <t>V-05</t>
    </r>
    <r>
      <rPr>
        <sz val="11"/>
        <color theme="1"/>
        <rFont val="Calibri"/>
        <family val="2"/>
      </rPr>
      <t xml:space="preserve"> SUMINISTRO E INTALACION DE VENTANA EN PERFILERIA EN ALUMINIO ANODIZADO COLOR NATURAL PARA </t>
    </r>
    <r>
      <rPr>
        <b/>
        <sz val="11"/>
        <color theme="1"/>
        <rFont val="Calibri"/>
        <family val="2"/>
      </rPr>
      <t>ZONA DE PREALISTAMIENTO</t>
    </r>
    <r>
      <rPr>
        <sz val="11"/>
        <color theme="1"/>
        <rFont val="Calibri"/>
        <family val="2"/>
      </rPr>
      <t xml:space="preserve">  CON 2 CUERPO FIJOS CON VIDRIO LAMINADO INCOLORO 3+3 MM ,  SEGUN CUADRO DE VENTAS, INCLUYE ALFAJIA EN ALUMINIO ANODIZADO ,SILICONA ESTRUCTURAL TORNILLERIA Y ELEMENTOS NECESARIOS PARA LA CORRECTA INSTALACION </t>
    </r>
    <r>
      <rPr>
        <b/>
        <sz val="11"/>
        <color theme="1"/>
        <rFont val="Calibri"/>
        <family val="2"/>
      </rPr>
      <t>DIMENSIONES 1,70 MTS X 1,20 MTS. (2,04) M2</t>
    </r>
  </si>
  <si>
    <t>8.2.6</t>
  </si>
  <si>
    <r>
      <rPr>
        <b/>
        <sz val="11"/>
        <color theme="1"/>
        <rFont val="Calibri"/>
        <family val="2"/>
      </rPr>
      <t>V-06</t>
    </r>
    <r>
      <rPr>
        <sz val="11"/>
        <color theme="1"/>
        <rFont val="Calibri"/>
        <family val="2"/>
      </rPr>
      <t xml:space="preserve"> SUMINISTRO E INTALACION DE VENTANA EN PERFILERIA EN ALUMINIO ANODIZADO COLOR NATURAL PARA</t>
    </r>
    <r>
      <rPr>
        <b/>
        <sz val="11"/>
        <color theme="1"/>
        <rFont val="Calibri"/>
        <family val="2"/>
      </rPr>
      <t xml:space="preserve"> ZONA DE PREALISTAMIENTO</t>
    </r>
    <r>
      <rPr>
        <sz val="11"/>
        <color theme="1"/>
        <rFont val="Calibri"/>
        <family val="2"/>
      </rPr>
      <t xml:space="preserve">  CON 3 CUERPO FIJOS CON VIDRIO LAMINADO INCOLORO 3+3 MM,  SEGUN CUADRO DE VENTAS, INCLUYE  ALFAJIA EN ALUMINIO ,SILICONA ESTRUCTURAL TORNILLERIA Y ELEMENTOS NECESARIOS PARA LA CORRECTA INSTALACION </t>
    </r>
    <r>
      <rPr>
        <b/>
        <sz val="11"/>
        <color theme="1"/>
        <rFont val="Calibri"/>
        <family val="2"/>
      </rPr>
      <t>DIMENSIONES 3,29 MTS X 1,20 MTS. (3,95) M2</t>
    </r>
  </si>
  <si>
    <t>8.2.7</t>
  </si>
  <si>
    <r>
      <rPr>
        <b/>
        <sz val="11"/>
        <color theme="1"/>
        <rFont val="Calibri"/>
        <family val="2"/>
      </rPr>
      <t>V-07</t>
    </r>
    <r>
      <rPr>
        <sz val="11"/>
        <color theme="1"/>
        <rFont val="Calibri"/>
        <family val="2"/>
      </rPr>
      <t xml:space="preserve"> SUMINISTRO E INTALACION DE VENTANA EN PERFILERIA EN ALUMINIO ANODIZADO COLOR NATURALPARA </t>
    </r>
    <r>
      <rPr>
        <b/>
        <sz val="11"/>
        <color theme="1"/>
        <rFont val="Calibri"/>
        <family val="2"/>
      </rPr>
      <t xml:space="preserve">ZONA DE PREPARACION CLIMATIZADA </t>
    </r>
    <r>
      <rPr>
        <sz val="11"/>
        <color theme="1"/>
        <rFont val="Calibri"/>
        <family val="2"/>
      </rPr>
      <t xml:space="preserve"> CON 3 CUERPO FIJOS CON VIDRIO LAMINADO INCOLORO 3+3 MM,  SEGUN CUADRO DE VENTAS, INCLUYE  ALFAJIA EN ALUMINIO ANODIZADO,SILICONA ESTRUCTURAL TORNILLERIA Y ELEMENTOS NECESARIOS PARA LA CORRECTA INSTALACION </t>
    </r>
    <r>
      <rPr>
        <b/>
        <sz val="11"/>
        <color theme="1"/>
        <rFont val="Calibri"/>
        <family val="2"/>
      </rPr>
      <t>DIMENSIONES 3,34 MTS X 1,20 MTS. (4,0) M2</t>
    </r>
  </si>
  <si>
    <t>8.2.8</t>
  </si>
  <si>
    <r>
      <rPr>
        <b/>
        <sz val="11"/>
        <color theme="1"/>
        <rFont val="Calibri"/>
        <family val="2"/>
      </rPr>
      <t>V-08</t>
    </r>
    <r>
      <rPr>
        <sz val="11"/>
        <color theme="1"/>
        <rFont val="Calibri"/>
        <family val="2"/>
      </rPr>
      <t xml:space="preserve"> SUMINISTRO E INTALACION DE VENTANA EN PERFILERIA EN ALUMINIO ANODIZADO COLOR NATURAL  PARA </t>
    </r>
    <r>
      <rPr>
        <b/>
        <sz val="11"/>
        <color theme="1"/>
        <rFont val="Calibri"/>
        <family val="2"/>
      </rPr>
      <t>COCINA CALIENTE</t>
    </r>
    <r>
      <rPr>
        <sz val="11"/>
        <color theme="1"/>
        <rFont val="Calibri"/>
        <family val="2"/>
      </rPr>
      <t xml:space="preserve">  CON 5 CUERPO FIJOS CON VIDRIO LAMINADO INCOLORO 3+3 MM,  SEGUN CUADRO DE VENTAS, INCLUYE ALFAJIA EN ALUMINIO ANODIZADO ,SILICONA ESTRUCTURAL TORNILLERIA Y ELEMENTOS NECESARIOS PARA LA CORRECTA INSTALACION </t>
    </r>
    <r>
      <rPr>
        <b/>
        <sz val="11"/>
        <color theme="1"/>
        <rFont val="Calibri"/>
        <family val="2"/>
      </rPr>
      <t>DIMENSIONES 5,0 MTS X 1,20 MTS. (6,0) M2</t>
    </r>
  </si>
  <si>
    <t>8.2.9</t>
  </si>
  <si>
    <r>
      <rPr>
        <b/>
        <sz val="11"/>
        <color theme="1"/>
        <rFont val="Calibri"/>
        <family val="2"/>
      </rPr>
      <t>V-09</t>
    </r>
    <r>
      <rPr>
        <sz val="11"/>
        <color theme="1"/>
        <rFont val="Calibri"/>
        <family val="2"/>
      </rPr>
      <t xml:space="preserve"> SUMINISTRO E INTALACION DE VENTANA EN PERFILERIA EN ALUMINIO ANODIZADO COLOR NATURAL PARA</t>
    </r>
    <r>
      <rPr>
        <b/>
        <sz val="11"/>
        <color theme="1"/>
        <rFont val="Calibri"/>
        <family val="2"/>
      </rPr>
      <t xml:space="preserve"> BAÑO DE MUJERES PERSONAL</t>
    </r>
    <r>
      <rPr>
        <sz val="11"/>
        <color theme="1"/>
        <rFont val="Calibri"/>
        <family val="2"/>
      </rPr>
      <t xml:space="preserve"> CON 2 CUERPO FIJOS CON LAMINA MICROPERFORADA CALIBRE 20 CON PERFORACIONES DE 3 MM   SEGUN CUADRO DE VENTAS, INCLUYE ALFAJIA EN ALUMINIO ANODIZADO ,SILICONA ESTRUCTURAL TORNILLERIA Y ELEMENTOS NECESARIOS PARA LA CORRECTA INSTALACION </t>
    </r>
    <r>
      <rPr>
        <b/>
        <sz val="11"/>
        <color theme="1"/>
        <rFont val="Calibri"/>
        <family val="2"/>
      </rPr>
      <t>DIMENSIONES 1,65 MTS X 0,40 MTS. (0,66) M2</t>
    </r>
  </si>
  <si>
    <r>
      <rPr>
        <b/>
        <sz val="11"/>
        <color theme="1"/>
        <rFont val="Calibri"/>
        <family val="2"/>
      </rPr>
      <t>V-10</t>
    </r>
    <r>
      <rPr>
        <sz val="11"/>
        <color theme="1"/>
        <rFont val="Calibri"/>
        <family val="2"/>
      </rPr>
      <t xml:space="preserve"> SUMINISTRO E INTALACION DE VENTANA EN PERFILERIA EN ALUMINIO ANODIZADO COLOR NATURAL PARA </t>
    </r>
    <r>
      <rPr>
        <b/>
        <sz val="11"/>
        <color theme="1"/>
        <rFont val="Calibri"/>
        <family val="2"/>
      </rPr>
      <t>DUCHA DE HOMBRES</t>
    </r>
    <r>
      <rPr>
        <sz val="11"/>
        <color theme="1"/>
        <rFont val="Calibri"/>
        <family val="2"/>
      </rPr>
      <t xml:space="preserve">  CON 2 CUERPO FIJOS CON LAMINA MICROPERFORADA CALIBRE 20 CON PERFORACIONES DE 3 MM   SEGUN CUADRO DE VENTAS, INCLUYE ALFAJIA EN ALUMINIO ANODIZADO ,SILICONA ESTRUCTURAL TORNILLERIA Y ELEMENTOS NECESARIOS PARA LA CORRECTA INSTALACION </t>
    </r>
    <r>
      <rPr>
        <b/>
        <sz val="11"/>
        <color theme="1"/>
        <rFont val="Calibri"/>
        <family val="2"/>
      </rPr>
      <t>DIMENSIONES 0,80 MTS X 0,40MTS. (0,32) M2</t>
    </r>
  </si>
  <si>
    <r>
      <rPr>
        <b/>
        <sz val="11"/>
        <color theme="1"/>
        <rFont val="Calibri"/>
        <family val="2"/>
      </rPr>
      <t>V-11</t>
    </r>
    <r>
      <rPr>
        <sz val="11"/>
        <color theme="1"/>
        <rFont val="Calibri"/>
        <family val="2"/>
      </rPr>
      <t xml:space="preserve"> SUMINISTRO E INTALACION DE VENTANA EN PERFILERIA EN ALUMINIO ANODIZADO COLOR NATURAL PARA ZONA DE </t>
    </r>
    <r>
      <rPr>
        <b/>
        <sz val="11"/>
        <color theme="1"/>
        <rFont val="Calibri"/>
        <family val="2"/>
      </rPr>
      <t>LAVADO VAJILLAS</t>
    </r>
    <r>
      <rPr>
        <sz val="11"/>
        <color theme="1"/>
        <rFont val="Calibri"/>
        <family val="2"/>
      </rPr>
      <t xml:space="preserve">   CON 1 CUERPO FIJOS EN VIDRIO LAMINADO 3+3INCOLORO Y UN CUERPO CORREDIZO EN VIDRIO LAMINADO INCOLORO 3+3 INCLUYE  SEGUROS PARA VENTANA CORREDIZA, ALFAJIA EN ALUMINIO ANODIZADO ,SILICONA ESTRUCTURAL TORNILLERIA Y ELEMENTOS NECESARIOS PARA LA CORRECTA INSTALACION </t>
    </r>
    <r>
      <rPr>
        <b/>
        <sz val="11"/>
        <color theme="1"/>
        <rFont val="Calibri"/>
        <family val="2"/>
      </rPr>
      <t>DIMENSIONES 0,80 MTS X 1,20 MTS. (0,96) M2</t>
    </r>
  </si>
  <si>
    <r>
      <rPr>
        <b/>
        <sz val="11"/>
        <color theme="1"/>
        <rFont val="Calibri"/>
        <family val="2"/>
      </rPr>
      <t>V-12</t>
    </r>
    <r>
      <rPr>
        <sz val="11"/>
        <color theme="1"/>
        <rFont val="Calibri"/>
        <family val="2"/>
      </rPr>
      <t xml:space="preserve"> SUMINISTRO E INTALACION DE VENTANA EN PERFILERIA EN ALUMINIO ANODIZADO COLOR NATURAL   PARA </t>
    </r>
    <r>
      <rPr>
        <b/>
        <sz val="11"/>
        <color theme="1"/>
        <rFont val="Calibri"/>
        <family val="2"/>
      </rPr>
      <t>COCINA CALIENTE</t>
    </r>
    <r>
      <rPr>
        <sz val="11"/>
        <color theme="1"/>
        <rFont val="Calibri"/>
        <family val="2"/>
      </rPr>
      <t xml:space="preserve"> CON 1 CUERPO FIJOS EN VIDRIO LAMINADO 3+3 INCOLORO INCLUYE   ,SILICONA ESTRUCTURAL TORNILLERIA Y ELEMENTOS NECESARIOS PARA LA CORRECTA INSTALACION </t>
    </r>
    <r>
      <rPr>
        <b/>
        <sz val="11"/>
        <color theme="1"/>
        <rFont val="Calibri"/>
        <family val="2"/>
      </rPr>
      <t>DIMENSIONES 1,96 MTS X 1,20 MTS. (2,35) M2</t>
    </r>
  </si>
  <si>
    <r>
      <rPr>
        <b/>
        <sz val="11"/>
        <color theme="1"/>
        <rFont val="Calibri"/>
        <family val="2"/>
      </rPr>
      <t>V-13</t>
    </r>
    <r>
      <rPr>
        <sz val="11"/>
        <color theme="1"/>
        <rFont val="Calibri"/>
        <family val="2"/>
      </rPr>
      <t xml:space="preserve"> SUMINISTRO E INTALACION DE VENTANA EN PERFILERIA EN ALUMINIO ANODIZADO COLOR NATURAL PARA </t>
    </r>
    <r>
      <rPr>
        <b/>
        <sz val="11"/>
        <color theme="1"/>
        <rFont val="Calibri"/>
        <family val="2"/>
      </rPr>
      <t>BAÑO DE HOMBRES PERSONAL</t>
    </r>
    <r>
      <rPr>
        <sz val="11"/>
        <color theme="1"/>
        <rFont val="Calibri"/>
        <family val="2"/>
      </rPr>
      <t xml:space="preserve"> SE COMPONE DE 1 CUERPOS DE CELOSIAS,INSTALADO CON SILICONA ESTRUCTURAL ANCLAJES , Y PERFILES SEGÚN CUADRO DE VENTANAS  </t>
    </r>
    <r>
      <rPr>
        <b/>
        <sz val="11"/>
        <color theme="1"/>
        <rFont val="Calibri"/>
        <family val="2"/>
      </rPr>
      <t>DIMENSIONES 0,80 MTS X 0,40 MTS. (0,32 M2)</t>
    </r>
  </si>
  <si>
    <r>
      <rPr>
        <b/>
        <sz val="11"/>
        <color theme="1"/>
        <rFont val="Calibri"/>
        <family val="2"/>
      </rPr>
      <t>V-14 LUCARNA CUADRADA</t>
    </r>
    <r>
      <rPr>
        <sz val="11"/>
        <color theme="1"/>
        <rFont val="Calibri"/>
        <family val="2"/>
      </rPr>
      <t xml:space="preserve"> EN  VIDRIO LAMINADO 4+4 EN LA PARTE SUPERIOR, CON VENTANAS EN PERFILERIA EN ALUMINIO ANODIZADO COLOR NATURAL PARA VENTANAS, CON LAMINA MICROPERFORADA CALIBRE 20 CON PERFORACIONES DE 3 MMM INCLUYE SILICONA ESTRUCTURAL, TORNILLERIA, EMPAQUES PARA LAMINA MICROPERFORADA Y TODO LO NECESARIO PARA SU CORRECTA INSTALACION. </t>
    </r>
    <r>
      <rPr>
        <b/>
        <sz val="11"/>
        <color theme="1"/>
        <rFont val="Calibri"/>
        <family val="2"/>
      </rPr>
      <t>DIMENSIONES 1,0X1,0</t>
    </r>
  </si>
  <si>
    <r>
      <rPr>
        <b/>
        <sz val="11"/>
        <color theme="1"/>
        <rFont val="Calibri"/>
        <family val="2"/>
      </rPr>
      <t>V-15</t>
    </r>
    <r>
      <rPr>
        <sz val="11"/>
        <color theme="1"/>
        <rFont val="Calibri"/>
        <family val="2"/>
      </rPr>
      <t xml:space="preserve"> </t>
    </r>
    <r>
      <rPr>
        <b/>
        <sz val="11"/>
        <color theme="1"/>
        <rFont val="Calibri"/>
        <family val="2"/>
      </rPr>
      <t xml:space="preserve">LUCARNA REDONDA </t>
    </r>
    <r>
      <rPr>
        <sz val="11"/>
        <color theme="1"/>
        <rFont val="Calibri"/>
        <family val="2"/>
      </rPr>
      <t xml:space="preserve">EN  VIDRIO LAMINADO 4+4 EN LA PARTE SUPERIOR, CON VENTANAS EN PERFILERIA EN ALUMINIO ANODIZADO COLOR NATURAL PARA VENTANAS, CON LAMINA MICROPERFORADA CALIBRE 20 CON PERFORACIONES DE 3 MMM INCLUYE SILICONA ESTRUCTURAL, TORNILLERIA, EMPAQUES PARA LAMINA MICROPERFORADA Y TODO LO NECESARIO PARA SU CORRECTA INSTALACION. DIMENSIONES </t>
    </r>
    <r>
      <rPr>
        <b/>
        <sz val="11"/>
        <color theme="1"/>
        <rFont val="Calibri"/>
        <family val="2"/>
      </rPr>
      <t>DE DIAMENTRO 0,75</t>
    </r>
  </si>
  <si>
    <r>
      <rPr>
        <b/>
        <sz val="11"/>
        <color theme="1"/>
        <rFont val="Calibri"/>
        <family val="2"/>
      </rPr>
      <t>V-16</t>
    </r>
    <r>
      <rPr>
        <sz val="11"/>
        <color theme="1"/>
        <rFont val="Calibri"/>
        <family val="2"/>
      </rPr>
      <t xml:space="preserve"> SUMINISTRO E INTALACION DE VENTANA EN PERFILERIA EN ALUMINIO ANODIZADO COLOR NATURAL</t>
    </r>
    <r>
      <rPr>
        <b/>
        <sz val="11"/>
        <color theme="1"/>
        <rFont val="Calibri"/>
        <family val="2"/>
      </rPr>
      <t xml:space="preserve">  PARA CUARTOS TECNICOS</t>
    </r>
    <r>
      <rPr>
        <sz val="11"/>
        <color theme="1"/>
        <rFont val="Calibri"/>
        <family val="2"/>
      </rPr>
      <t xml:space="preserve">  SE COMPONE DE 1 CUERPO DE CELOSIAS,INSTALADO CON SILICONA ESTRUCTURAL ANCLAJES , Y PERFILES SEGÚN CUADRO DE VENTANAS  </t>
    </r>
    <r>
      <rPr>
        <b/>
        <sz val="11"/>
        <color theme="1"/>
        <rFont val="Calibri"/>
        <family val="2"/>
      </rPr>
      <t>DIMENSIONES 1,80 MTS X 1 MTS. (1,80M2)</t>
    </r>
  </si>
  <si>
    <t>URBANISMOS</t>
  </si>
  <si>
    <t>9.1</t>
  </si>
  <si>
    <t>9.1.1</t>
  </si>
  <si>
    <t>9.1.2</t>
  </si>
  <si>
    <t>DESCAPOTE A MAQUINA E= 20CMS, INCLUYE RETIRO DE LA UNIVERSIDAD A BOTADERO CERTIFICADO</t>
  </si>
  <si>
    <t>9.1.3</t>
  </si>
  <si>
    <t xml:space="preserve">EXCAVACION A MAQUINA DE 0,40 A 0,50 MTS(CAJEO MEDIDO EN BANCO)CON UN SOBREANCHO DE 1 METROS, INCLUYE RETIRO A BOTADERO CERTIFICADO </t>
  </si>
  <si>
    <t>9.1.4</t>
  </si>
  <si>
    <t>RELLENO EN ROCAMUERTA DE ESPESOR ENTRE 0,50MTS  AL 95%</t>
  </si>
  <si>
    <t>9.1.5</t>
  </si>
  <si>
    <t>SUMINISTRO E INSTALACION SARDINEL EN BORDILLO TRAPEZOIDAL PREFABRICADO DE CONCRETO, INCLUYE CAMA DE ARENA, MORTERO DE PEGA Y DEMAS ELEMENTOS QUE SE REQUIERAN PARA SU INSTALACION</t>
  </si>
  <si>
    <t>9.1.6</t>
  </si>
  <si>
    <t>CONTRAPISO EN CONCRETO DE 3000 PSI CON UN ESPESOR DE 10 CM DE ESPESOR REFORZADO CON MALLA ELECTROSOLDADA</t>
  </si>
  <si>
    <t>9.1.7</t>
  </si>
  <si>
    <t>9.1.8</t>
  </si>
  <si>
    <t>9.1.9</t>
  </si>
  <si>
    <t>CONSTRUCCION DE RAMPA CON ACABADO ESCOBIADO Y ESTRIA EN ESPINA DE PESCADO,INCLUYE REFUERZO CON MALLA ELECTROSOLDADA</t>
  </si>
  <si>
    <t>9.1.10</t>
  </si>
  <si>
    <t>9.1.11</t>
  </si>
  <si>
    <t xml:space="preserve">PASO FABRICADO EN SITIO CON NARIZ EN CONCRETO PARA PASOS DE CAMBIOS DE NIVEL </t>
  </si>
  <si>
    <t>9.1.12</t>
  </si>
  <si>
    <t>9.1.13</t>
  </si>
  <si>
    <t>RETIRO DE MATERIAL SOBRANTE DE OBRA, A ESCOMBRERA OFICIAL CERTIFICADA, CON AUTORIZACION.</t>
  </si>
  <si>
    <t>VJE</t>
  </si>
  <si>
    <t>TOTAL COSTO DIRECTO</t>
  </si>
  <si>
    <t xml:space="preserve">ADMINISTRACION </t>
  </si>
  <si>
    <t xml:space="preserve">IMPREVISTOS </t>
  </si>
  <si>
    <t xml:space="preserve">UTILIDAD </t>
  </si>
  <si>
    <t>IVA/SOBRE UTILIDAD</t>
  </si>
  <si>
    <t>VALOR TOTAL</t>
  </si>
  <si>
    <t xml:space="preserve">LAS PUERTAS DEBEN TENER SUPERFICIE LISA, NO ABSORBENTE, DEBEN SER RESISTENTES Y DE SUFICIENTE AMPLITUD, DONDE SE PRECIE, TENDRAN DISPOSITIVOS DE CIERRE AUTOMATICO Y AJUSTE HERMETICO. LAS ABERTURAS ENTRE LAS PUERTAS EXTERIORES Y LOS PISOS NO DEBEN SER MAYORES DE 1 CM. </t>
  </si>
  <si>
    <t>CONSTRUCCION DE CORDON EN CONCRETO DE 3000 PSI DE 15 CM DE ESPESOR , POR ALTURA VARIABLE SEGUN NIVEL DE BALDOSA CUADRATICA.</t>
  </si>
  <si>
    <t>LOCALIZACION Y REPLANTEO URBANO, (CON EQUIPO DE PRECISION TOPOGRAFIA)</t>
  </si>
  <si>
    <t>2.6.1</t>
  </si>
  <si>
    <t>3.2.1</t>
  </si>
  <si>
    <t>3.2.2</t>
  </si>
  <si>
    <t>3.2.3</t>
  </si>
  <si>
    <t>3.2.4</t>
  </si>
  <si>
    <t>3.2.5</t>
  </si>
  <si>
    <t>3.2.6</t>
  </si>
  <si>
    <r>
      <rPr>
        <b/>
        <sz val="11"/>
        <color theme="1"/>
        <rFont val="Calibri"/>
        <family val="2"/>
      </rPr>
      <t>MG-01</t>
    </r>
    <r>
      <rPr>
        <sz val="11"/>
        <color theme="1"/>
        <rFont val="Calibri"/>
        <family val="2"/>
      </rPr>
      <t xml:space="preserve"> SUMINISTRO E INSTALACIÓN DE MESÓN BARRA AUTOSERVICIO TIPO BUFET EN GRANITO NATURAL GRIS CORUMBA DE2 CM DE ESPESOR CON LAS SIGUIENTES CARACTERÍSTICAS: MESÓN DE 6.76X.90, FALDÓN INTERNO DE 6.76X.10 PATA LATERAL DE 1.05X.60, FALDÓN (2UND) DE 1.05X.10,FALDÓN EXTERNO HASTA EL PISO 5.56X1.05, FALDONES LATERALES (2UND) DE 1.05X.60,FALDONES LATERALES (2UND) DE 1.05X.30, APOYA BANDEJAS (2UND) DE .70X.57,LATERALES APOYA BANDEJA (2) .40X.40, BARRA AUX. MESÓN BARRA .80X.45, BARRA BANDEJAS 5.56X.40, FALDÓN BARRA BANDEJAS 5.56X .10,(2UND) DE .57X.10</t>
    </r>
  </si>
  <si>
    <t xml:space="preserve">CAJA SANITARIA EN CONCRETO DE 80X80, INCLUYE TAPA EN CONCRETO CON MARCO Y CONTRAMARCO EN ANGULO DE ACERO </t>
  </si>
  <si>
    <t xml:space="preserve">TRAMPA DE GRASAS EN CONCRETO DE 2,5 LARX1,25 ANCX 1,8 H,  INCLUYE TAPA EN CONCRETO CON MARCO Y CONTRAMARCO EN ANGULO DE ACERO </t>
  </si>
  <si>
    <t>SUMINISTRO E INSTALACION TUBERIA SANITARIA DIAMETRO 2"</t>
  </si>
  <si>
    <t>SUMINISTRO E INSTALACION TUBERIA SANITARIA DIAMETRO 3"</t>
  </si>
  <si>
    <t>SUMINISTRO E INSTALACION TUBERIA COBRE DIAMETRO DE 3"</t>
  </si>
  <si>
    <t>INSTALACIONES; SANITARIAS, HIDRAULICAS, AGUA CALIENTE Y RED CONTRA INCENDIO</t>
  </si>
  <si>
    <t>3.1.3</t>
  </si>
  <si>
    <t>LOCALIZACION Y REPLANTEO ACUEDUCTO Y ALCANTARILLADO</t>
  </si>
  <si>
    <t>EXCAVACION TIERRA A MANO PROFUNDIDAD NO MAYOR A 1 MTS, INCLUYE EL RETIRO DE MATERIAL CON UN FACTOR DE EXPANSION DEL 30%.</t>
  </si>
  <si>
    <t xml:space="preserve">REDES DE AGUAS LLUVIAS Y SANITARIAS </t>
  </si>
  <si>
    <t>RED AGUA  CALIENTE, RED DE DISTRIBUCCION DESDE LOSA SEGUNDO PISO CAFETERIA HASTA PUNTOS PRIMER PISO</t>
  </si>
  <si>
    <t>ACCESORIO  SANITARIO DE 4"  CODO 4 X90 - 45 YEE-TAPON REGISTRO</t>
  </si>
  <si>
    <t>ACCESORIO  SANITARIO DE 3"  CODO 3 X90 - 45 YEE-TAPON REGISTRO</t>
  </si>
  <si>
    <t>ACCESORIO  SANITARIO DE 2"  CODO 2 X90 - 45 YEE-TAPON REGISTRO</t>
  </si>
  <si>
    <t>CODO SANITARIO DE 6X90 - 45</t>
  </si>
  <si>
    <t>ACCESORIOS RED CONTRA INCENDIO DIAMETROS 1"</t>
  </si>
  <si>
    <t>ACCESORIOS RED CONTRA INCENDIO DIAMETROS 2"</t>
  </si>
  <si>
    <t>ACCESORIOS RED CONTRA INCENDIO DIAMETROS 3"</t>
  </si>
  <si>
    <t>ACCESORIOS RED CONTRA INCENDIO DIAMETROS 4"</t>
  </si>
  <si>
    <t>GABINETE CONTRA INCENDIO CLASE II</t>
  </si>
  <si>
    <t>EXTINTOR CONTRA FUEGO TIPO F PARA AREAS DE PRODUCCION DE ALIMENTOS (CAFETERIAS)</t>
  </si>
  <si>
    <r>
      <t xml:space="preserve">SUMINISTRO, FABRICACION E INSTALACION DE ESTRUCTURA PARA BARRA DE AUTOSERVISIO   EN TUBERIA CUADRADA DE 2"X2" CALIBRE 18, ACABADO CON ANTICORROSIVO Y PINTURA EN POLIURETANO, DEBIDAMENTE ANCLADA AL MURO CON CHAZOS DE EXPANSIÓN PERNOS Y PLATINAS, </t>
    </r>
    <r>
      <rPr>
        <b/>
        <sz val="11"/>
        <color theme="1"/>
        <rFont val="Calibri"/>
        <family val="2"/>
      </rPr>
      <t>DIMENSIONES 6,75 ML X 0,80 ML DE ANCHO CON UNA ALTURA DE 1,10 ML.</t>
    </r>
  </si>
  <si>
    <t>CUBIERTA PARA AREA COMEDOR EXTERNO</t>
  </si>
  <si>
    <t>9.2</t>
  </si>
  <si>
    <t>EXCAVACIÓN DE TIERRA COMÚN A MANO, PROMEDIO DE 65CMS DE PROFUNDIDAD, INCLUYE RETIRO DE SALDO EN SITIO, DESCAPOTE.</t>
  </si>
  <si>
    <t>SOLADO DE LIMPIEZA E=5CMS, 3.000 PSI.</t>
  </si>
  <si>
    <t>CONSTRUCCION DE PEDESTALES EN CONCRETO DE 35 X 35 X 50CMS CON REFUERZO EN VARILLA DE 1/2" Y FLEJES EN VARILLA 3/8".INCLUYE FORMALETA DE MADERA.</t>
  </si>
  <si>
    <t>ENTRAMADO DE PERGOLA EN TUBERIA METALICA ESTRUCTURAL DE 90MMX50MMX2MM. INCLUYE CONSUMIBLES Y PINTURA (ANTICORROSIVO+ESMALTE)</t>
  </si>
  <si>
    <t>SUMINISTRO E INSTALACIÓN DE CUBIERTA TIPO POLICARBONATO ALVEOLAR 6MM DE ESPESOR, INCLUYE TODOS LOS ELEMENTOS NECESARIOS PARA SU CORRECTA INSTALACION, (TORNILLO AUTOPERFORANTE, PERFIL U, KIT CONECTOR Y CINTA ANTIDUST)</t>
  </si>
  <si>
    <t>SUMINISTRO E INSTALACION DE CANAL PARA AGUA LLUVIAS EN LAMINA CAL 18 DE DESARROLLO 60CMS, (UNIONES SOLDADAS). INCLUYE; 4 UNIDADES DE SOSCO, SIKA FLEX Y BRONCOLASTICO.</t>
  </si>
  <si>
    <t>ANDENES PERIMETRALES EN CONCRETO</t>
  </si>
  <si>
    <t>9.2.1</t>
  </si>
  <si>
    <t>9.2.2</t>
  </si>
  <si>
    <t>9.2.3</t>
  </si>
  <si>
    <t>9.2.4</t>
  </si>
  <si>
    <t>9.2.5</t>
  </si>
  <si>
    <t>9.2.6</t>
  </si>
  <si>
    <t xml:space="preserve">EXCAVACION A MAQUINA DE 0,30 MTS(CAJEO MEDIDO EN BANCO)CON UN SOBREANCHO DE 1 METROS, INCLUYE RETIRO A BOTADERO CERTIFICADO </t>
  </si>
  <si>
    <t>RELLENO EN ROCAMUERTA DE ESPESOR 0,250MTS  AL 95%</t>
  </si>
  <si>
    <t>CONSTRUCCION DE ANDEN EN CONCRETO DE 3000 PSI CON UN ESPESOR DE 10 CM DE ESPESOR REFORZADO CON MALLA ELECTROSOLDADA</t>
  </si>
  <si>
    <t xml:space="preserve">CONSTRUCCION DE MORTERO DE NIVELACION E=6CMS </t>
  </si>
  <si>
    <t>9.2.7</t>
  </si>
  <si>
    <t>RELLENO EN ROCAMUERTA DE ESPESOR 0,4 MTS  AL 95%</t>
  </si>
  <si>
    <t>4.3.12</t>
  </si>
  <si>
    <t>4.3.13</t>
  </si>
  <si>
    <t xml:space="preserve">EXCAVACION A MANO E=30 CMS </t>
  </si>
  <si>
    <t>CONSTRUCCION DE LOSA EN CONCRETO (BASE) DE 10 CMS CON REFUERZO EN MALLA ELECTROSOLDADA DE 5X5 Y 5MM .</t>
  </si>
  <si>
    <t>4.3.14</t>
  </si>
  <si>
    <r>
      <rPr>
        <b/>
        <sz val="11"/>
        <color theme="1"/>
        <rFont val="Calibri"/>
        <family val="2"/>
      </rPr>
      <t>MA-01A</t>
    </r>
    <r>
      <rPr>
        <sz val="11"/>
        <color theme="1"/>
        <rFont val="Calibri"/>
        <family val="2"/>
      </rPr>
      <t xml:space="preserve"> MESON EN ACERO INOXIDABLE CALIBRE 16 TIPO 201 ACABADO 4N CON SUPERFICIE DE </t>
    </r>
    <r>
      <rPr>
        <b/>
        <sz val="11"/>
        <color theme="1"/>
        <rFont val="Calibri"/>
        <family val="2"/>
      </rPr>
      <t xml:space="preserve">1,17 X 0,66 </t>
    </r>
    <r>
      <rPr>
        <sz val="11"/>
        <color theme="1"/>
        <rFont val="Calibri"/>
        <family val="2"/>
      </rPr>
      <t>MTS CON CARTERA FRONTAL DE BORDES RECTOS,CON POZUELO DERECHO CALIBRE 18 TIPO 304 DE 0,50X0,40 MTS Y PROFUNDIDAD DE 0,25MTS, ENTREPAÑO DESARMABLE EN ACERO INOXIDABLE CALIBRE 18 TIPO 430, INCLUYE  TMPA DE GRASAS EN ACERO INOXIDABLE, CONEXION SANITARIAS, SALPICADERO POSTERIOR, PERFORACIONES  PARA GRIFERIA, PATAS REDONDEADAS EN ACERO INOXIDABLE DE 1" 5/8 CON BASE NIVELADORA EN ACERO INOXIDABLE, REFUERZO TRANSVERSAL Y LONGITUDINAL EN LA PARTE INFERIOR DE LA CUBIERTA SE DEBERA ENTREGAR INSTALADO.H=0,95MTS</t>
    </r>
  </si>
  <si>
    <t xml:space="preserve">SUMINISTRO E INSTALACION DE LOSETA DE CEMENTO TIPO CUADRATO DE FORMATO 40 X 40, DE MAXIMA RESISTENCIA A LA ROTURA DE TRAFICO PESADO Y ABRASION PROFUNDA. </t>
  </si>
  <si>
    <t>MURO DE CONTENCION EN CONCRETO DE 3.500 PSI DE 1,0 DE ALTURA PARA MUELLE INCLUYE REFUERZO Y FORMALETA</t>
  </si>
  <si>
    <t>ZAPATA DE 60CMS X 60CMS X 15CMS EN CONCRETO DE 3.500 PSI CON BOMBEO Y REFORZADO CON PARRILA EN VARILLA 5/8".</t>
  </si>
  <si>
    <t xml:space="preserve">ESTRUCTURA METALICA PARA PERGOLA, COLUMNAS EN TUBERIA 150MM X 150MM X 5MM, VIGAS PRINCIPALES Y SECUNDARIAS EN TUBERIA ESTRUCTURAL DE 150MM X 50 X 2,5. INCLUYE, PLACA BASE DE e=15MM, PLACAS DE CONEXIÓN CON MUROS e=8MM, PERNOS 5/8, TUERCAS, ARANDELAS, EPOXICO, CONSUMIBLES Y PINTURA (ANTICORROSIVO+ESMALTE). </t>
  </si>
  <si>
    <t>SUMINISTRO E INSTALACION DE BAJANTES DE PVC DE 4", INCLUYE SOPORTES EN LAMINA, ABRAZADERAS Y EMPALMES A CANAL DE A.LL. EXISTENTE.</t>
  </si>
  <si>
    <t>CARCAMO EN ACERO INOXIDABLE CALIBRE 18 REFERENCIA 304 ANTIACIDO Y ANTIMAGNETICO CON DESAGUE EN 3 PULGADAS, INCLUYE TAPA REJILLA PARA FILTRADO DE SOLIDOS EN LAMINA CALIBRE 16 Y REJILLA SUPERIOR EN MARCO DE ANGULO DE ACERO INOXIDABLE REFERENCIA 304 DIMENSIONES ANCHO 0,30X0,08 DE  PROFUNDIDAD</t>
  </si>
  <si>
    <t>CONSTRUCCION DE CORDON EN CONCRETO DE 3000 PSI DE 15 CM DE ESPESOR , POR ALTURA VARIABLE SEGUN NIVEL DE LAS ZONAS VERDES A DELIMITAR.</t>
  </si>
  <si>
    <t>3.7</t>
  </si>
  <si>
    <t>3.7.1</t>
  </si>
  <si>
    <t>3.7.2</t>
  </si>
  <si>
    <t>3.7.3</t>
  </si>
  <si>
    <t>3.7.4</t>
  </si>
  <si>
    <t>3.7.5</t>
  </si>
  <si>
    <t>3.7.6</t>
  </si>
  <si>
    <t>3.7.7</t>
  </si>
  <si>
    <t>3.7.8</t>
  </si>
  <si>
    <t>3.7.9</t>
  </si>
  <si>
    <t>3.7.10</t>
  </si>
  <si>
    <t>3.7.11</t>
  </si>
  <si>
    <t xml:space="preserve">TUBERIA CPVC  DIAMETRO DE 3/4", CON TODOS LOS ACCESORIOS NECESARIOS </t>
  </si>
  <si>
    <t>TUBERIA CPVC  DIAMETRO DE 1/2", CON TODOS LOS ACCESORIOS NECESARIOS.</t>
  </si>
  <si>
    <t>RED AGUA DE DISTRIBUCCION DESDE PRIMER PISO A LOSA SEGUNDO PISO PARA TANQUES DE ALMACENAMIENTO DE AGUA POTABLE A PUNTOS PRIMER PISO.</t>
  </si>
  <si>
    <r>
      <t xml:space="preserve">SUMINISTRO E INSTALACION DE </t>
    </r>
    <r>
      <rPr>
        <b/>
        <sz val="11"/>
        <color theme="1"/>
        <rFont val="Calibri"/>
        <family val="2"/>
      </rPr>
      <t>TANQUE DE ALMACENAMIENTO DE AGUA POTABLE PLASTICO DE 2.000 LTS</t>
    </r>
    <r>
      <rPr>
        <sz val="11"/>
        <color theme="1"/>
        <rFont val="Calibri"/>
        <family val="2"/>
      </rPr>
      <t xml:space="preserve">, CON TAPA, A UNA ALTURA PROMEDIO DE 7,50 ML INCLUYE; TODA LA RED QUE VA DESDE TUB PVC DE 1", 3/4 Y 1/2, CON TODOS LOS ACCESORIOS, SOLDADURAS, LIMPIADORES, VALVULAS DE CHEQUE, BOLA Y DE CIERRE RAPIDO (QUE SEAN NECESARIAS), REBOSADERO Y TODOS LOS ELEMENTOS PARA LOS PUNTOS DE EMPALME CORRESPONDIENTES CON PASES EN LAS LOSAS Y MUROS. </t>
    </r>
  </si>
  <si>
    <r>
      <t xml:space="preserve">SUMINISTRO E INSTALACION DE </t>
    </r>
    <r>
      <rPr>
        <b/>
        <sz val="11"/>
        <color theme="1"/>
        <rFont val="Calibri"/>
        <family val="2"/>
      </rPr>
      <t>TANQUE DE ALMACENAMIENTO DE AGUA POTABLE PLASTICO DE 1.000 LTS</t>
    </r>
    <r>
      <rPr>
        <sz val="11"/>
        <color theme="1"/>
        <rFont val="Calibri"/>
        <family val="2"/>
      </rPr>
      <t xml:space="preserve">, CON TAPA, A UNA ALTURA PROMEDIO DE 7,50 ML INCLUYE; TODA LA RED QUE VA DESDE TUB PVC DE 1", 3/4 Y 1/2, CON TODOS LOS ACCESORIOS, SOLDADURAS, LIMPIADORES, VALVULAS DE CHEQUE, BOLA Y DE CIERRE RAPIDO (QUE SEAN NECESARIAS), REBOSADERO Y TODOS LOS ELEMENTOS PARA LOS PUNTOS DE EMPALME CORRESPONDIENTES CON PASES EN LAS LOSAS Y MUROS. </t>
    </r>
  </si>
  <si>
    <t xml:space="preserve">SOLADO DE 2.000 PSI, ESPESOR 5CMS </t>
  </si>
  <si>
    <t>CONCRETO DE ZAPATA AISLADA CENTRAL (PEDESTALES AMPLIADOS)</t>
  </si>
  <si>
    <t xml:space="preserve">COLUMNAS DE GRAVA H=6M DIAMETRO 0,9M (CADA COLUMNA DE 3,85M3) </t>
  </si>
  <si>
    <t>CUBIERTA</t>
  </si>
  <si>
    <t>8.3</t>
  </si>
  <si>
    <t>8.3.1</t>
  </si>
  <si>
    <t>8.3.2</t>
  </si>
  <si>
    <t>8.3.3</t>
  </si>
  <si>
    <t>8.3.4</t>
  </si>
  <si>
    <t>8.3.5</t>
  </si>
  <si>
    <t>8.3.6</t>
  </si>
  <si>
    <t>8.3.7</t>
  </si>
  <si>
    <t>8.3.8</t>
  </si>
  <si>
    <t>8.3.9</t>
  </si>
  <si>
    <t>8.3.10</t>
  </si>
  <si>
    <t>8.3.11</t>
  </si>
  <si>
    <t>8.3.12</t>
  </si>
  <si>
    <t>8.3.13</t>
  </si>
  <si>
    <t>8.3.14</t>
  </si>
  <si>
    <t>8.4</t>
  </si>
  <si>
    <t>8.4.1</t>
  </si>
  <si>
    <t>8.4.2</t>
  </si>
  <si>
    <t>8.4.3</t>
  </si>
  <si>
    <t>8.4.4</t>
  </si>
  <si>
    <t>8.4.5</t>
  </si>
  <si>
    <t>8.4.6</t>
  </si>
  <si>
    <t>8.4.7</t>
  </si>
  <si>
    <t>8.4.8</t>
  </si>
  <si>
    <t>8.4.9</t>
  </si>
  <si>
    <t>8.4.10</t>
  </si>
  <si>
    <t>8.4.11</t>
  </si>
  <si>
    <t>8.4.12</t>
  </si>
  <si>
    <t>8.4.13</t>
  </si>
  <si>
    <t>8.4.14</t>
  </si>
  <si>
    <t>8.4.15</t>
  </si>
  <si>
    <t>8.4.16</t>
  </si>
  <si>
    <t>8.4.17</t>
  </si>
  <si>
    <t>8.4.18</t>
  </si>
  <si>
    <t>8.4.19</t>
  </si>
  <si>
    <t>8.4.20</t>
  </si>
  <si>
    <t>9.1.14</t>
  </si>
  <si>
    <t>9.1.15</t>
  </si>
  <si>
    <t>9.2.8</t>
  </si>
  <si>
    <t>9.2.9</t>
  </si>
  <si>
    <t>9.2.10</t>
  </si>
  <si>
    <t>9.2.11</t>
  </si>
  <si>
    <t>9.2.12</t>
  </si>
  <si>
    <t>9.2.13</t>
  </si>
  <si>
    <t>9.2.14</t>
  </si>
  <si>
    <t>9.2.15</t>
  </si>
  <si>
    <t>9.2.16</t>
  </si>
  <si>
    <t>10.1</t>
  </si>
  <si>
    <t>10.1.1</t>
  </si>
  <si>
    <t>10.1.2</t>
  </si>
  <si>
    <t>10.1.3</t>
  </si>
  <si>
    <t>10.1.4</t>
  </si>
  <si>
    <t>10.1.5</t>
  </si>
  <si>
    <t>10.1.6</t>
  </si>
  <si>
    <t>10.1.7</t>
  </si>
  <si>
    <t>10.1.8</t>
  </si>
  <si>
    <t>10.1.9</t>
  </si>
  <si>
    <t>10.1.10</t>
  </si>
  <si>
    <t>10.1.11</t>
  </si>
  <si>
    <t>10.1.12</t>
  </si>
  <si>
    <t>10.1.13</t>
  </si>
  <si>
    <t>10.2</t>
  </si>
  <si>
    <t>10.2.1</t>
  </si>
  <si>
    <t>10.2.2</t>
  </si>
  <si>
    <t>10.2.3</t>
  </si>
  <si>
    <t>10.2.4</t>
  </si>
  <si>
    <t>10.2.5</t>
  </si>
  <si>
    <t>10.2.6</t>
  </si>
  <si>
    <t>10.2.7</t>
  </si>
  <si>
    <t>10.3</t>
  </si>
  <si>
    <t>10.3.1</t>
  </si>
  <si>
    <t>10.3.2</t>
  </si>
  <si>
    <t>10.3.3</t>
  </si>
  <si>
    <t>10.3.4</t>
  </si>
  <si>
    <t>10.3.5</t>
  </si>
  <si>
    <t>10.3.6</t>
  </si>
  <si>
    <t>10.3.7</t>
  </si>
  <si>
    <t>10.3.8</t>
  </si>
  <si>
    <t>10.3.9</t>
  </si>
  <si>
    <t>10.3.10</t>
  </si>
  <si>
    <t>CUBIERTA DE LOSA EN CONCRETO AREA COCINA Y AREA DE SERVICIOS</t>
  </si>
  <si>
    <t>CUBIERTA DE LOSA EN CONCRETO PARA CUBRIR ZONA DE SERVICIO (TANQUES DE ALMACENAMIENTO Y ZONA DE EQUIPOS)</t>
  </si>
  <si>
    <t xml:space="preserve">ALFAJIA EN CONCRETO FUNDIDA EN SITIO,INCLUYE REFUERZO EN VARILA DE ACERO, FORMALETA CON GOTERO </t>
  </si>
  <si>
    <r>
      <t xml:space="preserve">SUMINISTRO E INSTALACION SUPERFICIES EN PIEDRA GRANITO PULIDO REF. GRANITO NATURAL GRIS CORUMBA DE 1 PULGADA DE ESPESOR, 0,60MTS DE ANCHO, SALPICADERO DE 10 CM FALDON DE 10 CM  PARA </t>
    </r>
    <r>
      <rPr>
        <b/>
        <sz val="11"/>
        <color theme="1"/>
        <rFont val="Calibri"/>
        <family val="2"/>
      </rPr>
      <t>SUPERFICIES MG-02-MG-03-MG-05-MG-06-MG-07</t>
    </r>
    <r>
      <rPr>
        <sz val="11"/>
        <color theme="1"/>
        <rFont val="Calibri"/>
        <family val="2"/>
      </rPr>
      <t>, INCLUYE MATERIAL DE PEGA, PERFORACIONES PARA PORCELANA SANITARIA, PERFORACIONES PARA DESCOMIDADO ,GRIFERIAS, SELLANTES Y PULIDA FINAL .</t>
    </r>
  </si>
  <si>
    <t>ACABADO DE ANDEN EXTERIOR PARA AREA DE COMEDOR</t>
  </si>
  <si>
    <t xml:space="preserve">ESCALERA PARA ACCEDER AL AREA DE SERVICIO </t>
  </si>
  <si>
    <t>SUMINISTRO E INSTALACION DE ESCALERA TIPO ESPINA DE PESCADO, CON PASOS EN MARCO EN ANGULO DE 1 1/2" X 1/8, TUNERIA CENTRAL-PPAL EN 100ML X 200ML CAL. 5MM, PLACA BASE Y PLATINA DE RECIBIR EN LAMINA DE 200MM X 30 MM e=15MM, PERNOS DE ANCLAJE DE 5/8" GRADO 7 L=30 CMS, TUERCAS Y ARANDELAS, BASE Y POLIURETANO.</t>
  </si>
  <si>
    <t xml:space="preserve">SUMINISTRO E INSTALACION DE BARANDA; MANILAR EN TUB EN ACERO INOXIDABLE DE 2" CAL.18, PARALES EN TUB. 1 1/2" CAL.18 Y ENTRAMADO A 4 LINEAS DE TUB. 1" CAL.18., INCLUYE BRIDA DE ANCLAJE, TAPABRIDA, Y TAPONES MACIZOS, CON ANCLAJES; CHAZOS DE EXPANSION Y CONECTORES. </t>
  </si>
  <si>
    <t>2.6.3</t>
  </si>
  <si>
    <t xml:space="preserve">SUMINISTRO E INSTALACION DE PASAMANOS; MANILAR EN TUB EN ACERO INOXIDABLE DE 2" CAL.18, ANCLAJES-CONECTORES EN PALTINAS DE 1 1/2" DE e=3/16 CON VARILLA EN L DE 1/2", INCLUYE TAPONES MACIZOS, CON ANCLAJES; CHAZOS DE EXPANSION, CON TUERCA CIEGA EN ACERO INOXIDABLE. </t>
  </si>
  <si>
    <t>2.6.4</t>
  </si>
  <si>
    <t xml:space="preserve">SUMINISTRO E INSTALACION DE HUELLAS EN PLACA DE CONCRETO A LA VISTA, ACOLILLADO Y ESCOBIADO DE 1,0 MT X 30 CMS DE ANCHO Y e=3,5 CMS </t>
  </si>
  <si>
    <t>2.6.5</t>
  </si>
  <si>
    <t xml:space="preserve">CONTRUCCION DE VIGA Y ZAPATA DE CONCRETO DE 3.000 PSI REFORZADO PARA BASE DE ANCLAJE DE LA ESCALERA. </t>
  </si>
  <si>
    <t>CONCRETO 4000 PSI COLUMNAS CONCRETO 4000 PSI A LA VISTA.</t>
  </si>
  <si>
    <t>TOTAL CAPITULO PRELIMINARES</t>
  </si>
  <si>
    <t>TOTAL CAPITULO ESTRUCTURA SOPORTE DEL EDIFICIO</t>
  </si>
  <si>
    <t>TOTAL CAPITULO INST.; SANITARIAS, HIDRAULICAS, RED C.I.</t>
  </si>
  <si>
    <t xml:space="preserve">TOTAL CAPITULO INST. ELECTRICAS Y TELECOMUNICACIONES </t>
  </si>
  <si>
    <t>TOTAL CAPITULO MUROS Y REPELLOS</t>
  </si>
  <si>
    <t>TOTAL CAPITULO CUBIERTA</t>
  </si>
  <si>
    <t>TOTAL CAPITULO PUERTAS Y VENTANAS</t>
  </si>
  <si>
    <t>TOTAL CAPITULO URBANISMO</t>
  </si>
  <si>
    <t>TOTAL CAPITULO ACABADOS</t>
  </si>
  <si>
    <t>MOBILIARIO  FIJO Y DOTACIONES</t>
  </si>
  <si>
    <t>TOTAL CAPITULO MOBILIARIO FIJO Y DOTACIONES</t>
  </si>
  <si>
    <t>ELABORO:</t>
  </si>
  <si>
    <t>FUNCIONARIO:</t>
  </si>
  <si>
    <t>DIRECTOR PROYECTO:</t>
  </si>
  <si>
    <t>PROYECTO:</t>
  </si>
  <si>
    <t>ofordenamiento_pal@unal.edu.co</t>
  </si>
  <si>
    <t>3.2.7</t>
  </si>
  <si>
    <t>SUMINISTRO E INSTALACION DE TUBERIA PVC CORRUGADA DE 6" INCLUYE LOS EMPALMES, ACCESORIOS NECESARIOS PARA SU INSTALACION (HACIA CAMPO DE INFILTRACION)</t>
  </si>
  <si>
    <t>3.2.8</t>
  </si>
  <si>
    <t>CONSTRUCCION DE CAMPO DE INFILTRACION PARA EL CONTROL DE AGUA LLUVIA, DIMENSIONES DE 4,0 ML X 20 ML, INCLUYE LA EXCAVACION A MAQUINA A UNA PROFUNDIDAD DE 1,50 ML, CON 50 CMS DE ARENA, 50CMS DE GRAVA Y 1,0ML DE PIEDRA DE CANTO RODADO</t>
  </si>
  <si>
    <t>ANEXO 2</t>
  </si>
  <si>
    <t>FORMATO DE PROPUESTA ECONOMICA</t>
  </si>
  <si>
    <t>(Firma)</t>
  </si>
  <si>
    <t>NOMBRE OFERENTE / R.L.</t>
  </si>
  <si>
    <t>C.C. OFERENTE / R.L.</t>
  </si>
  <si>
    <t>EMPRESA:</t>
  </si>
  <si>
    <t xml:space="preserve">NIT : </t>
  </si>
  <si>
    <t>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</si>
</sst>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164" formatCode="d/m/yyyy"/>
    <numFmt numFmtId="165" formatCode="_(&quot;$&quot;\ * #,##0_);_(&quot;$&quot;\ * \(#,##0\);_(&quot;$&quot;\ * &quot;-&quot;??_);_(@_)"/>
    <numFmt numFmtId="166" formatCode="[$$-240A]\ #,##0.00"/>
    <numFmt numFmtId="167" formatCode="[$$-240A]\ #,##0"/>
    <numFmt numFmtId="168" formatCode="&quot;$&quot;\ #,##0"/>
    <numFmt numFmtId="169" formatCode="#,##0.0"/>
    <numFmt numFmtId="170" formatCode="&quot;$&quot;\ #,##0.00"/>
  </numFmts>
  <fonts count="27" x14ac:knownFonts="1">
    <font>
      <sz val="11"/>
      <color theme="1"/>
      <name val="Arial"/>
    </font>
    <font>
      <sz val="11"/>
      <color theme="1"/>
      <name val="calibri"/>
      <family val="2"/>
      <scheme val="minor"/>
    </font>
    <font>
      <b/>
      <sz val="25"/>
      <color theme="1"/>
      <name val="Calibri"/>
      <family val="2"/>
    </font>
    <font>
      <sz val="11"/>
      <name val="Arial"/>
      <family val="2"/>
    </font>
    <font>
      <b/>
      <i/>
      <sz val="15"/>
      <color theme="1"/>
      <name val="Calibri"/>
      <family val="2"/>
    </font>
    <font>
      <b/>
      <i/>
      <sz val="12"/>
      <color theme="1"/>
      <name val="Calibri"/>
      <family val="2"/>
    </font>
    <font>
      <i/>
      <sz val="12"/>
      <color theme="1"/>
      <name val="Calibri"/>
      <family val="2"/>
    </font>
    <font>
      <sz val="11"/>
      <color theme="1"/>
      <name val="Calibri"/>
      <family val="2"/>
    </font>
    <font>
      <b/>
      <sz val="14"/>
      <color theme="0"/>
      <name val="Calibri"/>
      <family val="2"/>
    </font>
    <font>
      <b/>
      <sz val="12"/>
      <color theme="1"/>
      <name val="Calibri"/>
      <family val="2"/>
    </font>
    <font>
      <sz val="13"/>
      <color theme="1"/>
      <name val="Calibri"/>
      <family val="2"/>
    </font>
    <font>
      <b/>
      <sz val="13"/>
      <color theme="1"/>
      <name val="Calibri"/>
      <family val="2"/>
    </font>
    <font>
      <sz val="10"/>
      <color theme="1"/>
      <name val="Arial"/>
      <family val="2"/>
    </font>
    <font>
      <sz val="11"/>
      <color rgb="FF000000"/>
      <name val="Calibri"/>
      <family val="2"/>
    </font>
    <font>
      <b/>
      <sz val="11"/>
      <color theme="1"/>
      <name val="Calibri"/>
      <family val="2"/>
    </font>
    <font>
      <sz val="12"/>
      <color theme="1"/>
      <name val="Calibri"/>
      <family val="2"/>
    </font>
    <font>
      <b/>
      <sz val="15"/>
      <color theme="0"/>
      <name val="Calibri"/>
      <family val="2"/>
    </font>
    <font>
      <sz val="11"/>
      <name val="calibri"/>
      <family val="2"/>
      <scheme val="minor"/>
    </font>
    <font>
      <sz val="12"/>
      <color theme="1"/>
      <name val="calibri"/>
      <family val="2"/>
      <scheme val="minor"/>
    </font>
    <font>
      <sz val="11"/>
      <color theme="1"/>
      <name val="Arial"/>
      <family val="2"/>
    </font>
    <font>
      <b/>
      <sz val="11"/>
      <color theme="1"/>
      <name val="Arial"/>
      <family val="2"/>
    </font>
    <font>
      <u/>
      <sz val="11"/>
      <color theme="10"/>
      <name val="Arial"/>
      <family val="2"/>
    </font>
    <font>
      <b/>
      <sz val="13"/>
      <color theme="1"/>
      <name val="Arial"/>
      <family val="2"/>
    </font>
    <font>
      <sz val="12"/>
      <color theme="1"/>
      <name val="Arial"/>
      <family val="2"/>
    </font>
    <font>
      <i/>
      <sz val="11"/>
      <name val="Arial Narrow"/>
      <family val="2"/>
    </font>
    <font>
      <b/>
      <i/>
      <sz val="11"/>
      <name val="Arial Narrow"/>
      <family val="2"/>
    </font>
    <font>
      <i/>
      <sz val="12"/>
      <name val="calibri"/>
      <family val="2"/>
      <scheme val="minor"/>
    </font>
  </fonts>
  <fills count="14">
    <fill>
      <patternFill patternType="none"/>
    </fill>
    <fill>
      <patternFill patternType="gray125"/>
    </fill>
    <fill>
      <patternFill patternType="solid">
        <fgColor rgb="FFDADADA"/>
        <bgColor rgb="FFDADADA"/>
      </patternFill>
    </fill>
    <fill>
      <patternFill patternType="solid">
        <fgColor rgb="FFA5A5A5"/>
        <bgColor rgb="FFA5A5A5"/>
      </patternFill>
    </fill>
    <fill>
      <patternFill patternType="solid">
        <fgColor theme="0"/>
        <bgColor theme="0"/>
      </patternFill>
    </fill>
    <fill>
      <patternFill patternType="solid">
        <fgColor rgb="FFD9E2F3"/>
        <bgColor rgb="FFD9E2F3"/>
      </patternFill>
    </fill>
    <fill>
      <patternFill patternType="solid">
        <fgColor rgb="FFF2F2F2"/>
        <bgColor rgb="FFF2F2F2"/>
      </patternFill>
    </fill>
    <fill>
      <patternFill patternType="solid">
        <fgColor rgb="FFFBE4D5"/>
        <bgColor rgb="FFFBE4D5"/>
      </patternFill>
    </fill>
    <fill>
      <patternFill patternType="solid">
        <fgColor theme="2" tint="-4.9989318521683403E-2"/>
        <bgColor theme="0"/>
      </patternFill>
    </fill>
    <fill>
      <patternFill patternType="solid">
        <fgColor theme="2" tint="-4.9989318521683403E-2"/>
        <bgColor rgb="FFF2F2F2"/>
      </patternFill>
    </fill>
    <fill>
      <patternFill patternType="solid">
        <fgColor theme="2" tint="-4.9989318521683403E-2"/>
        <bgColor indexed="64"/>
      </patternFill>
    </fill>
    <fill>
      <patternFill patternType="solid">
        <fgColor theme="5" tint="0.39997558519241921"/>
        <bgColor rgb="FFF2F2F2"/>
      </patternFill>
    </fill>
    <fill>
      <patternFill patternType="solid">
        <fgColor theme="0"/>
        <bgColor indexed="64"/>
      </patternFill>
    </fill>
    <fill>
      <patternFill patternType="solid">
        <fgColor theme="1" tint="0.34998626667073579"/>
        <bgColor rgb="FFA5A5A5"/>
      </patternFill>
    </fill>
  </fills>
  <borders count="88">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rgb="FF000000"/>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top style="medium">
        <color rgb="FF000000"/>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thin">
        <color rgb="FF000000"/>
      </top>
      <bottom style="medium">
        <color indexed="64"/>
      </bottom>
      <diagonal/>
    </border>
    <border>
      <left/>
      <right/>
      <top style="thin">
        <color rgb="FF000000"/>
      </top>
      <bottom style="medium">
        <color indexed="64"/>
      </bottom>
      <diagonal/>
    </border>
    <border>
      <left style="medium">
        <color rgb="FF000000"/>
      </left>
      <right/>
      <top style="thin">
        <color rgb="FF000000"/>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rgb="FF000000"/>
      </right>
      <top style="medium">
        <color indexed="64"/>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top style="medium">
        <color indexed="64"/>
      </top>
      <bottom style="medium">
        <color rgb="FF000000"/>
      </bottom>
      <diagonal/>
    </border>
    <border>
      <left style="thin">
        <color rgb="FF000000"/>
      </left>
      <right style="thin">
        <color indexed="64"/>
      </right>
      <top style="medium">
        <color indexed="64"/>
      </top>
      <bottom style="medium">
        <color indexed="64"/>
      </bottom>
      <diagonal/>
    </border>
    <border>
      <left style="thin">
        <color indexed="64"/>
      </left>
      <right/>
      <top style="medium">
        <color rgb="FF000000"/>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rgb="FF000000"/>
      </right>
      <top style="medium">
        <color indexed="64"/>
      </top>
      <bottom/>
      <diagonal/>
    </border>
    <border>
      <left style="medium">
        <color rgb="FF000000"/>
      </left>
      <right style="thin">
        <color indexed="64"/>
      </right>
      <top style="medium">
        <color indexed="64"/>
      </top>
      <bottom/>
      <diagonal/>
    </border>
    <border>
      <left style="thin">
        <color indexed="64"/>
      </left>
      <right style="thin">
        <color rgb="FF000000"/>
      </right>
      <top style="medium">
        <color indexed="64"/>
      </top>
      <bottom style="medium">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right/>
      <top/>
      <bottom style="thin">
        <color indexed="64"/>
      </bottom>
      <diagonal/>
    </border>
    <border>
      <left style="thin">
        <color rgb="FF000000"/>
      </left>
      <right style="thin">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21" fillId="0" borderId="0" applyNumberFormat="0" applyFill="0" applyBorder="0" applyAlignment="0" applyProtection="0"/>
    <xf numFmtId="0" fontId="1" fillId="0" borderId="9"/>
  </cellStyleXfs>
  <cellXfs count="337">
    <xf numFmtId="0" fontId="0" fillId="0" borderId="0" xfId="0" applyFont="1" applyAlignment="1"/>
    <xf numFmtId="0" fontId="0" fillId="0" borderId="0" xfId="0" applyFont="1"/>
    <xf numFmtId="164" fontId="6" fillId="0" borderId="3" xfId="0" applyNumberFormat="1" applyFont="1" applyBorder="1" applyAlignment="1">
      <alignment horizontal="left"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0" fontId="7" fillId="4" borderId="8" xfId="0" applyFont="1" applyFill="1" applyBorder="1" applyAlignment="1">
      <alignment vertical="center" wrapText="1"/>
    </xf>
    <xf numFmtId="0" fontId="7" fillId="4" borderId="8" xfId="0" applyFont="1" applyFill="1" applyBorder="1" applyAlignment="1">
      <alignment horizontal="center" vertical="center"/>
    </xf>
    <xf numFmtId="0" fontId="0" fillId="4" borderId="9" xfId="0" applyFont="1" applyFill="1" applyBorder="1"/>
    <xf numFmtId="0" fontId="9" fillId="6" borderId="6" xfId="0" applyFont="1" applyFill="1" applyBorder="1" applyAlignment="1">
      <alignment horizontal="center" vertical="center" wrapText="1"/>
    </xf>
    <xf numFmtId="0" fontId="9" fillId="6" borderId="7" xfId="0" applyFont="1" applyFill="1" applyBorder="1" applyAlignment="1">
      <alignment vertical="center" wrapText="1"/>
    </xf>
    <xf numFmtId="0" fontId="9" fillId="6" borderId="7" xfId="0" applyFont="1" applyFill="1" applyBorder="1" applyAlignment="1">
      <alignment horizontal="center" vertical="center"/>
    </xf>
    <xf numFmtId="4" fontId="9" fillId="6" borderId="7" xfId="0" applyNumberFormat="1" applyFont="1" applyFill="1" applyBorder="1" applyAlignment="1">
      <alignment horizontal="center" vertical="center"/>
    </xf>
    <xf numFmtId="4" fontId="7" fillId="4" borderId="8" xfId="0" applyNumberFormat="1" applyFont="1" applyFill="1" applyBorder="1" applyAlignment="1">
      <alignment horizontal="center" vertical="center"/>
    </xf>
    <xf numFmtId="0" fontId="7" fillId="4" borderId="8" xfId="0" applyFont="1" applyFill="1" applyBorder="1" applyAlignment="1">
      <alignment horizontal="left" vertical="center" wrapText="1"/>
    </xf>
    <xf numFmtId="166" fontId="7" fillId="0" borderId="12" xfId="0" applyNumberFormat="1" applyFont="1" applyBorder="1" applyAlignment="1">
      <alignment horizontal="right" vertical="center"/>
    </xf>
    <xf numFmtId="0" fontId="14" fillId="4" borderId="8" xfId="0" applyFont="1" applyFill="1" applyBorder="1" applyAlignment="1">
      <alignment vertical="center" wrapText="1"/>
    </xf>
    <xf numFmtId="9" fontId="15" fillId="4" borderId="8" xfId="0" applyNumberFormat="1" applyFont="1" applyFill="1" applyBorder="1" applyAlignment="1">
      <alignment horizontal="center" vertical="center" wrapText="1"/>
    </xf>
    <xf numFmtId="0" fontId="0" fillId="0" borderId="0" xfId="0" applyFont="1" applyAlignment="1">
      <alignment vertical="center"/>
    </xf>
    <xf numFmtId="0" fontId="7" fillId="4" borderId="9" xfId="0" applyFont="1" applyFill="1" applyBorder="1" applyAlignment="1">
      <alignment horizontal="left"/>
    </xf>
    <xf numFmtId="0" fontId="7" fillId="4" borderId="9" xfId="0" applyFont="1" applyFill="1" applyBorder="1" applyAlignment="1">
      <alignment horizontal="left" wrapText="1"/>
    </xf>
    <xf numFmtId="2" fontId="7" fillId="4" borderId="9" xfId="0" applyNumberFormat="1" applyFont="1" applyFill="1" applyBorder="1"/>
    <xf numFmtId="165" fontId="7" fillId="4" borderId="9" xfId="0" applyNumberFormat="1" applyFont="1" applyFill="1" applyBorder="1"/>
    <xf numFmtId="0" fontId="7" fillId="0" borderId="0" xfId="0" applyFont="1" applyAlignment="1">
      <alignment horizontal="left"/>
    </xf>
    <xf numFmtId="0" fontId="7" fillId="0" borderId="0" xfId="0" applyFont="1" applyAlignment="1">
      <alignment horizontal="left" wrapText="1"/>
    </xf>
    <xf numFmtId="2" fontId="7" fillId="0" borderId="0" xfId="0" applyNumberFormat="1" applyFont="1"/>
    <xf numFmtId="165" fontId="7" fillId="0" borderId="0" xfId="0" applyNumberFormat="1" applyFont="1"/>
    <xf numFmtId="2" fontId="0" fillId="0" borderId="0" xfId="0" applyNumberFormat="1" applyFont="1"/>
    <xf numFmtId="0" fontId="0" fillId="0" borderId="0" xfId="0" applyFont="1" applyAlignment="1"/>
    <xf numFmtId="0" fontId="7" fillId="4" borderId="20"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0" xfId="0" applyFont="1" applyFill="1" applyBorder="1" applyAlignment="1">
      <alignment vertical="center" wrapText="1"/>
    </xf>
    <xf numFmtId="165" fontId="7" fillId="4" borderId="20" xfId="0" applyNumberFormat="1" applyFont="1" applyFill="1" applyBorder="1" applyAlignment="1">
      <alignment horizontal="right" vertical="center"/>
    </xf>
    <xf numFmtId="0" fontId="7" fillId="0" borderId="20" xfId="0" applyFont="1" applyBorder="1" applyAlignment="1">
      <alignment horizontal="center" vertical="center"/>
    </xf>
    <xf numFmtId="0" fontId="7" fillId="4" borderId="20" xfId="0" applyFont="1" applyFill="1" applyBorder="1" applyAlignment="1">
      <alignment horizontal="center" vertical="center"/>
    </xf>
    <xf numFmtId="4" fontId="7" fillId="0" borderId="20" xfId="0" applyNumberFormat="1" applyFont="1" applyBorder="1" applyAlignment="1">
      <alignment horizontal="center" vertical="center"/>
    </xf>
    <xf numFmtId="166" fontId="7" fillId="4" borderId="20" xfId="0" applyNumberFormat="1" applyFont="1" applyFill="1" applyBorder="1" applyAlignment="1">
      <alignment horizontal="right" vertical="center"/>
    </xf>
    <xf numFmtId="0" fontId="7" fillId="4" borderId="20" xfId="0" applyFont="1" applyFill="1" applyBorder="1" applyAlignment="1">
      <alignment vertical="center" wrapText="1"/>
    </xf>
    <xf numFmtId="0" fontId="7" fillId="4" borderId="21" xfId="0" applyFont="1" applyFill="1" applyBorder="1" applyAlignment="1">
      <alignment horizontal="center" vertical="center" wrapText="1"/>
    </xf>
    <xf numFmtId="0" fontId="7" fillId="4" borderId="21" xfId="0" applyFont="1" applyFill="1" applyBorder="1" applyAlignment="1">
      <alignment vertical="center" wrapText="1"/>
    </xf>
    <xf numFmtId="0" fontId="7" fillId="4" borderId="21" xfId="0" applyFont="1" applyFill="1" applyBorder="1" applyAlignment="1">
      <alignment horizontal="center" vertical="center"/>
    </xf>
    <xf numFmtId="4" fontId="7" fillId="0" borderId="21" xfId="0" applyNumberFormat="1" applyFont="1" applyBorder="1" applyAlignment="1">
      <alignment horizontal="center" vertical="center"/>
    </xf>
    <xf numFmtId="0" fontId="9" fillId="6" borderId="23" xfId="0" applyFont="1" applyFill="1" applyBorder="1" applyAlignment="1">
      <alignment horizontal="center" vertical="center" wrapText="1"/>
    </xf>
    <xf numFmtId="0" fontId="9" fillId="6" borderId="24" xfId="0" applyFont="1" applyFill="1" applyBorder="1" applyAlignment="1">
      <alignment vertical="center" wrapText="1"/>
    </xf>
    <xf numFmtId="0" fontId="9" fillId="6" borderId="24" xfId="0" applyFont="1" applyFill="1" applyBorder="1" applyAlignment="1">
      <alignment horizontal="center" vertical="center"/>
    </xf>
    <xf numFmtId="4" fontId="9" fillId="6" borderId="24" xfId="0" applyNumberFormat="1" applyFont="1" applyFill="1" applyBorder="1" applyAlignment="1">
      <alignment horizontal="center" vertical="center"/>
    </xf>
    <xf numFmtId="166" fontId="9" fillId="6" borderId="25" xfId="0" applyNumberFormat="1" applyFont="1" applyFill="1" applyBorder="1" applyAlignment="1">
      <alignment horizontal="right" vertical="center"/>
    </xf>
    <xf numFmtId="0" fontId="9" fillId="6" borderId="26" xfId="0" applyFont="1" applyFill="1" applyBorder="1" applyAlignment="1">
      <alignment horizontal="center" vertical="center" wrapText="1"/>
    </xf>
    <xf numFmtId="0" fontId="9" fillId="6" borderId="27" xfId="0" applyFont="1" applyFill="1" applyBorder="1" applyAlignment="1">
      <alignment vertical="center" wrapText="1"/>
    </xf>
    <xf numFmtId="0" fontId="9" fillId="6" borderId="27" xfId="0" applyFont="1" applyFill="1" applyBorder="1" applyAlignment="1">
      <alignment horizontal="center" vertical="center"/>
    </xf>
    <xf numFmtId="4" fontId="9" fillId="6" borderId="27" xfId="0" applyNumberFormat="1" applyFont="1" applyFill="1" applyBorder="1" applyAlignment="1">
      <alignment horizontal="center" vertical="center"/>
    </xf>
    <xf numFmtId="166" fontId="9" fillId="6" borderId="28" xfId="0" applyNumberFormat="1" applyFont="1" applyFill="1" applyBorder="1" applyAlignment="1">
      <alignment horizontal="right" vertical="center"/>
    </xf>
    <xf numFmtId="4" fontId="0" fillId="4" borderId="20" xfId="0" applyNumberFormat="1" applyFont="1" applyFill="1" applyBorder="1" applyAlignment="1">
      <alignment horizontal="center" vertical="center"/>
    </xf>
    <xf numFmtId="0" fontId="9" fillId="5" borderId="29" xfId="0" applyFont="1" applyFill="1" applyBorder="1" applyAlignment="1">
      <alignment horizontal="center" vertical="center" wrapText="1"/>
    </xf>
    <xf numFmtId="0" fontId="7" fillId="4" borderId="29" xfId="0" applyFont="1" applyFill="1" applyBorder="1" applyAlignment="1">
      <alignment horizontal="center" vertical="center"/>
    </xf>
    <xf numFmtId="4" fontId="0" fillId="4" borderId="29" xfId="0" applyNumberFormat="1" applyFont="1" applyFill="1" applyBorder="1" applyAlignment="1">
      <alignment horizontal="center" vertical="center"/>
    </xf>
    <xf numFmtId="166" fontId="7" fillId="4" borderId="29" xfId="0" applyNumberFormat="1" applyFont="1" applyFill="1" applyBorder="1" applyAlignment="1">
      <alignment horizontal="right" vertical="center"/>
    </xf>
    <xf numFmtId="0" fontId="9" fillId="6" borderId="22" xfId="0" applyFont="1" applyFill="1" applyBorder="1" applyAlignment="1">
      <alignment horizontal="center" vertical="center" wrapText="1"/>
    </xf>
    <xf numFmtId="166" fontId="9" fillId="6" borderId="24" xfId="0" applyNumberFormat="1" applyFont="1" applyFill="1" applyBorder="1" applyAlignment="1">
      <alignment horizontal="right" vertical="center"/>
    </xf>
    <xf numFmtId="0" fontId="7" fillId="0" borderId="21" xfId="0" applyFont="1" applyBorder="1" applyAlignment="1">
      <alignment horizontal="center" vertical="center"/>
    </xf>
    <xf numFmtId="3" fontId="7" fillId="0" borderId="21" xfId="0" applyNumberFormat="1" applyFont="1" applyBorder="1" applyAlignment="1">
      <alignment horizontal="center" vertical="center"/>
    </xf>
    <xf numFmtId="0" fontId="9" fillId="5" borderId="29" xfId="0" applyFont="1" applyFill="1" applyBorder="1" applyAlignment="1">
      <alignment vertical="center" wrapText="1"/>
    </xf>
    <xf numFmtId="165" fontId="7" fillId="4" borderId="29" xfId="0" applyNumberFormat="1" applyFont="1" applyFill="1" applyBorder="1" applyAlignment="1">
      <alignment horizontal="right" vertical="center"/>
    </xf>
    <xf numFmtId="0" fontId="9" fillId="6" borderId="24" xfId="0" applyFont="1" applyFill="1" applyBorder="1" applyAlignment="1">
      <alignment horizontal="center" vertical="center" wrapText="1"/>
    </xf>
    <xf numFmtId="0" fontId="9" fillId="5" borderId="20" xfId="0" applyFont="1" applyFill="1" applyBorder="1" applyAlignment="1">
      <alignment horizontal="left" vertical="center" wrapText="1"/>
    </xf>
    <xf numFmtId="3" fontId="13" fillId="0" borderId="20" xfId="0" applyNumberFormat="1" applyFont="1" applyBorder="1" applyAlignment="1">
      <alignment horizontal="center" vertical="center" wrapText="1"/>
    </xf>
    <xf numFmtId="4" fontId="13" fillId="0" borderId="20" xfId="0" applyNumberFormat="1" applyFont="1" applyBorder="1" applyAlignment="1">
      <alignment horizontal="center" vertical="center" wrapText="1"/>
    </xf>
    <xf numFmtId="167" fontId="7" fillId="0" borderId="20" xfId="0" applyNumberFormat="1" applyFont="1" applyBorder="1" applyAlignment="1">
      <alignment vertical="center"/>
    </xf>
    <xf numFmtId="167" fontId="7" fillId="4" borderId="20" xfId="0" applyNumberFormat="1" applyFont="1" applyFill="1" applyBorder="1" applyAlignment="1">
      <alignment horizontal="right" vertical="center" wrapText="1"/>
    </xf>
    <xf numFmtId="0" fontId="13" fillId="0" borderId="20" xfId="0" applyFont="1" applyBorder="1" applyAlignment="1">
      <alignment horizontal="left" vertical="center" wrapText="1"/>
    </xf>
    <xf numFmtId="169" fontId="7" fillId="4" borderId="20" xfId="0" applyNumberFormat="1" applyFont="1" applyFill="1" applyBorder="1" applyAlignment="1">
      <alignment horizontal="center" vertical="center"/>
    </xf>
    <xf numFmtId="4" fontId="7" fillId="4" borderId="20" xfId="0" applyNumberFormat="1" applyFont="1" applyFill="1" applyBorder="1" applyAlignment="1">
      <alignment horizontal="center" vertical="center"/>
    </xf>
    <xf numFmtId="0" fontId="13" fillId="4" borderId="20" xfId="0" applyFont="1" applyFill="1" applyBorder="1" applyAlignment="1">
      <alignment horizontal="left" vertical="center" wrapText="1"/>
    </xf>
    <xf numFmtId="169" fontId="7" fillId="0" borderId="20" xfId="0" applyNumberFormat="1" applyFont="1" applyBorder="1" applyAlignment="1">
      <alignment horizontal="center" vertical="center"/>
    </xf>
    <xf numFmtId="167" fontId="7" fillId="0" borderId="20" xfId="0" applyNumberFormat="1" applyFont="1" applyBorder="1" applyAlignment="1">
      <alignment horizontal="right" vertical="center" wrapText="1"/>
    </xf>
    <xf numFmtId="0" fontId="7" fillId="0" borderId="20" xfId="0" applyFont="1" applyBorder="1" applyAlignment="1">
      <alignment vertical="center" wrapText="1"/>
    </xf>
    <xf numFmtId="0" fontId="7" fillId="0" borderId="20" xfId="0" applyFont="1" applyBorder="1" applyAlignment="1">
      <alignment horizontal="left" vertical="center" wrapText="1"/>
    </xf>
    <xf numFmtId="4" fontId="7" fillId="4" borderId="20" xfId="0" applyNumberFormat="1" applyFont="1" applyFill="1" applyBorder="1" applyAlignment="1">
      <alignment horizontal="center" vertical="center" wrapText="1"/>
    </xf>
    <xf numFmtId="0" fontId="13" fillId="4" borderId="20" xfId="0" applyFont="1" applyFill="1" applyBorder="1" applyAlignment="1">
      <alignment vertical="center" wrapText="1"/>
    </xf>
    <xf numFmtId="0" fontId="13" fillId="4" borderId="20" xfId="0" applyFont="1" applyFill="1" applyBorder="1" applyAlignment="1">
      <alignment horizontal="center" vertical="center" wrapText="1"/>
    </xf>
    <xf numFmtId="4" fontId="13" fillId="4" borderId="20" xfId="0" applyNumberFormat="1" applyFont="1" applyFill="1" applyBorder="1" applyAlignment="1">
      <alignment horizontal="center" vertical="center" wrapText="1"/>
    </xf>
    <xf numFmtId="3" fontId="13" fillId="0" borderId="21" xfId="0" applyNumberFormat="1" applyFont="1" applyBorder="1" applyAlignment="1">
      <alignment horizontal="center" vertical="center" wrapText="1"/>
    </xf>
    <xf numFmtId="4" fontId="13" fillId="0" borderId="21" xfId="0" applyNumberFormat="1" applyFont="1" applyBorder="1" applyAlignment="1">
      <alignment horizontal="center" vertical="center" wrapText="1"/>
    </xf>
    <xf numFmtId="167" fontId="7" fillId="0" borderId="21" xfId="0" applyNumberFormat="1" applyFont="1" applyBorder="1" applyAlignment="1">
      <alignment vertical="center"/>
    </xf>
    <xf numFmtId="167" fontId="7" fillId="4" borderId="21" xfId="0" applyNumberFormat="1" applyFont="1" applyFill="1" applyBorder="1" applyAlignment="1">
      <alignment horizontal="right" vertical="center" wrapText="1"/>
    </xf>
    <xf numFmtId="0" fontId="13" fillId="4" borderId="21" xfId="0" applyFont="1" applyFill="1" applyBorder="1" applyAlignment="1">
      <alignment horizontal="left" vertical="center" wrapText="1"/>
    </xf>
    <xf numFmtId="169" fontId="7" fillId="4" borderId="21" xfId="0" applyNumberFormat="1" applyFont="1" applyFill="1" applyBorder="1" applyAlignment="1">
      <alignment horizontal="center" vertical="center"/>
    </xf>
    <xf numFmtId="4" fontId="7" fillId="4" borderId="21" xfId="0" applyNumberFormat="1" applyFont="1" applyFill="1" applyBorder="1" applyAlignment="1">
      <alignment horizontal="center" vertical="center"/>
    </xf>
    <xf numFmtId="0" fontId="13" fillId="0" borderId="21" xfId="0" applyFont="1" applyBorder="1" applyAlignment="1">
      <alignment horizontal="left" vertical="center" wrapText="1"/>
    </xf>
    <xf numFmtId="0" fontId="7" fillId="0" borderId="21" xfId="0" applyFont="1" applyBorder="1" applyAlignment="1">
      <alignment horizontal="left" vertical="center" wrapText="1"/>
    </xf>
    <xf numFmtId="4" fontId="7" fillId="4" borderId="21" xfId="0" applyNumberFormat="1" applyFont="1" applyFill="1" applyBorder="1" applyAlignment="1">
      <alignment horizontal="center" vertical="center" wrapText="1"/>
    </xf>
    <xf numFmtId="0" fontId="9" fillId="5" borderId="29" xfId="0" applyFont="1" applyFill="1" applyBorder="1" applyAlignment="1">
      <alignment horizontal="left" vertical="center" wrapText="1"/>
    </xf>
    <xf numFmtId="168" fontId="14" fillId="6" borderId="24" xfId="0" applyNumberFormat="1" applyFont="1" applyFill="1" applyBorder="1" applyAlignment="1">
      <alignment vertical="center"/>
    </xf>
    <xf numFmtId="4" fontId="14" fillId="6" borderId="24" xfId="0" applyNumberFormat="1" applyFont="1" applyFill="1" applyBorder="1" applyAlignment="1">
      <alignment vertical="center"/>
    </xf>
    <xf numFmtId="0" fontId="9" fillId="5" borderId="32" xfId="0" applyFont="1" applyFill="1" applyBorder="1" applyAlignment="1">
      <alignment horizontal="center" vertical="center" wrapText="1"/>
    </xf>
    <xf numFmtId="0" fontId="9" fillId="5" borderId="32" xfId="0" applyFont="1" applyFill="1" applyBorder="1" applyAlignment="1">
      <alignment horizontal="left" vertical="center" wrapText="1"/>
    </xf>
    <xf numFmtId="0" fontId="7" fillId="4" borderId="32" xfId="0" applyFont="1" applyFill="1" applyBorder="1" applyAlignment="1">
      <alignment horizontal="center" vertical="center"/>
    </xf>
    <xf numFmtId="4" fontId="0" fillId="4" borderId="32" xfId="0" applyNumberFormat="1" applyFont="1" applyFill="1" applyBorder="1" applyAlignment="1">
      <alignment horizontal="center" vertical="center"/>
    </xf>
    <xf numFmtId="166" fontId="7" fillId="4" borderId="32" xfId="0" applyNumberFormat="1" applyFont="1" applyFill="1" applyBorder="1" applyAlignment="1">
      <alignment horizontal="right" vertical="center"/>
    </xf>
    <xf numFmtId="0" fontId="7" fillId="4" borderId="20" xfId="0" applyFont="1" applyFill="1" applyBorder="1" applyAlignment="1">
      <alignment horizontal="left" vertical="center" wrapText="1"/>
    </xf>
    <xf numFmtId="0" fontId="10" fillId="7" borderId="31" xfId="0" applyFont="1" applyFill="1" applyBorder="1" applyAlignment="1">
      <alignment horizontal="center" vertical="center" wrapText="1"/>
    </xf>
    <xf numFmtId="0" fontId="10" fillId="7" borderId="31" xfId="0" applyFont="1" applyFill="1" applyBorder="1" applyAlignment="1">
      <alignment vertical="center" wrapText="1"/>
    </xf>
    <xf numFmtId="0" fontId="10" fillId="7" borderId="31" xfId="0" applyFont="1" applyFill="1" applyBorder="1" applyAlignment="1">
      <alignment horizontal="center" vertical="center"/>
    </xf>
    <xf numFmtId="2" fontId="10" fillId="7" borderId="31" xfId="0" applyNumberFormat="1" applyFont="1" applyFill="1" applyBorder="1" applyAlignment="1">
      <alignment horizontal="center" vertical="center"/>
    </xf>
    <xf numFmtId="166" fontId="11" fillId="7" borderId="31" xfId="0" applyNumberFormat="1" applyFont="1" applyFill="1" applyBorder="1" applyAlignment="1">
      <alignment horizontal="right" vertical="center"/>
    </xf>
    <xf numFmtId="0" fontId="7" fillId="4" borderId="21" xfId="0" applyFont="1" applyFill="1" applyBorder="1" applyAlignment="1">
      <alignment horizontal="left" vertical="center" wrapText="1"/>
    </xf>
    <xf numFmtId="0" fontId="9" fillId="6" borderId="33" xfId="0" applyFont="1" applyFill="1" applyBorder="1" applyAlignment="1">
      <alignment horizontal="center" vertical="center" wrapText="1"/>
    </xf>
    <xf numFmtId="0" fontId="9" fillId="6" borderId="34" xfId="0" applyFont="1" applyFill="1" applyBorder="1" applyAlignment="1">
      <alignment vertical="center" wrapText="1"/>
    </xf>
    <xf numFmtId="0" fontId="9" fillId="6" borderId="34" xfId="0" applyFont="1" applyFill="1" applyBorder="1" applyAlignment="1">
      <alignment horizontal="center" vertical="center"/>
    </xf>
    <xf numFmtId="4" fontId="9" fillId="6" borderId="34" xfId="0" applyNumberFormat="1" applyFont="1" applyFill="1" applyBorder="1" applyAlignment="1">
      <alignment horizontal="center" vertical="center"/>
    </xf>
    <xf numFmtId="166" fontId="9" fillId="6" borderId="35" xfId="0" applyNumberFormat="1" applyFont="1" applyFill="1" applyBorder="1" applyAlignment="1">
      <alignment horizontal="right" vertical="center"/>
    </xf>
    <xf numFmtId="0" fontId="10" fillId="7" borderId="36" xfId="0" applyFont="1" applyFill="1" applyBorder="1" applyAlignment="1">
      <alignment horizontal="center" vertical="center" wrapText="1"/>
    </xf>
    <xf numFmtId="0" fontId="10" fillId="7" borderId="36" xfId="0" applyFont="1" applyFill="1" applyBorder="1" applyAlignment="1">
      <alignment vertical="center" wrapText="1"/>
    </xf>
    <xf numFmtId="0" fontId="10" fillId="7" borderId="36" xfId="0" applyFont="1" applyFill="1" applyBorder="1" applyAlignment="1">
      <alignment horizontal="center" vertical="center"/>
    </xf>
    <xf numFmtId="2" fontId="10" fillId="7" borderId="36" xfId="0" applyNumberFormat="1" applyFont="1" applyFill="1" applyBorder="1" applyAlignment="1">
      <alignment horizontal="center" vertical="center"/>
    </xf>
    <xf numFmtId="166" fontId="11" fillId="7" borderId="36" xfId="0" applyNumberFormat="1" applyFont="1" applyFill="1" applyBorder="1" applyAlignment="1">
      <alignment horizontal="right" vertical="center"/>
    </xf>
    <xf numFmtId="0" fontId="10" fillId="7" borderId="37" xfId="0" applyFont="1" applyFill="1" applyBorder="1" applyAlignment="1">
      <alignment horizontal="center" vertical="center" wrapText="1"/>
    </xf>
    <xf numFmtId="0" fontId="10" fillId="7" borderId="37" xfId="0" applyFont="1" applyFill="1" applyBorder="1" applyAlignment="1">
      <alignment vertical="center" wrapText="1"/>
    </xf>
    <xf numFmtId="0" fontId="10" fillId="7" borderId="37" xfId="0" applyFont="1" applyFill="1" applyBorder="1" applyAlignment="1">
      <alignment horizontal="center" vertical="center"/>
    </xf>
    <xf numFmtId="2" fontId="10" fillId="7" borderId="37" xfId="0" applyNumberFormat="1" applyFont="1" applyFill="1" applyBorder="1" applyAlignment="1">
      <alignment horizontal="center" vertical="center"/>
    </xf>
    <xf numFmtId="166" fontId="11" fillId="7" borderId="37" xfId="0" applyNumberFormat="1" applyFont="1" applyFill="1" applyBorder="1" applyAlignment="1">
      <alignment horizontal="right" vertical="center"/>
    </xf>
    <xf numFmtId="0" fontId="7" fillId="4" borderId="10" xfId="0" applyFont="1" applyFill="1" applyBorder="1" applyAlignment="1">
      <alignment horizontal="center" vertical="center"/>
    </xf>
    <xf numFmtId="0" fontId="7" fillId="4" borderId="10" xfId="0" applyFont="1" applyFill="1" applyBorder="1" applyAlignment="1">
      <alignment vertical="center" wrapText="1"/>
    </xf>
    <xf numFmtId="4" fontId="7" fillId="4" borderId="10" xfId="0" applyNumberFormat="1" applyFont="1" applyFill="1" applyBorder="1" applyAlignment="1">
      <alignment horizontal="center" vertical="center"/>
    </xf>
    <xf numFmtId="0" fontId="9" fillId="9" borderId="6" xfId="0" applyFont="1" applyFill="1" applyBorder="1" applyAlignment="1">
      <alignment horizontal="center" vertical="center" wrapText="1"/>
    </xf>
    <xf numFmtId="0" fontId="9" fillId="9" borderId="7" xfId="0" applyFont="1" applyFill="1" applyBorder="1" applyAlignment="1">
      <alignment vertical="center" wrapText="1"/>
    </xf>
    <xf numFmtId="0" fontId="9" fillId="9" borderId="7" xfId="0" applyFont="1" applyFill="1" applyBorder="1" applyAlignment="1">
      <alignment horizontal="center" vertical="center"/>
    </xf>
    <xf numFmtId="4" fontId="9" fillId="9" borderId="7" xfId="0" applyNumberFormat="1" applyFont="1" applyFill="1" applyBorder="1" applyAlignment="1">
      <alignment horizontal="center" vertical="center"/>
    </xf>
    <xf numFmtId="166" fontId="9" fillId="10" borderId="13" xfId="0" applyNumberFormat="1" applyFont="1" applyFill="1" applyBorder="1" applyAlignment="1">
      <alignment horizontal="right" vertical="center"/>
    </xf>
    <xf numFmtId="4" fontId="0" fillId="4" borderId="9" xfId="0" applyNumberFormat="1" applyFont="1" applyFill="1" applyBorder="1" applyAlignment="1">
      <alignment horizontal="center" vertical="center"/>
    </xf>
    <xf numFmtId="166" fontId="7" fillId="4" borderId="9" xfId="0" applyNumberFormat="1" applyFont="1" applyFill="1" applyBorder="1" applyAlignment="1">
      <alignment horizontal="right" vertical="center"/>
    </xf>
    <xf numFmtId="0" fontId="7" fillId="4" borderId="38" xfId="0" applyFont="1" applyFill="1" applyBorder="1" applyAlignment="1">
      <alignment horizontal="center" vertical="center"/>
    </xf>
    <xf numFmtId="166" fontId="7" fillId="4" borderId="39" xfId="0" applyNumberFormat="1" applyFont="1" applyFill="1" applyBorder="1" applyAlignment="1">
      <alignment horizontal="right" vertical="center"/>
    </xf>
    <xf numFmtId="0" fontId="9" fillId="5" borderId="39" xfId="0" applyFont="1" applyFill="1" applyBorder="1" applyAlignment="1">
      <alignment horizontal="left" vertical="center" wrapText="1"/>
    </xf>
    <xf numFmtId="0" fontId="14" fillId="0" borderId="9" xfId="0" applyFont="1" applyBorder="1" applyAlignment="1">
      <alignment vertical="center"/>
    </xf>
    <xf numFmtId="9" fontId="15" fillId="4" borderId="12" xfId="0" applyNumberFormat="1" applyFont="1" applyFill="1" applyBorder="1" applyAlignment="1">
      <alignment horizontal="center" vertical="center" wrapText="1"/>
    </xf>
    <xf numFmtId="9" fontId="15" fillId="4" borderId="10" xfId="0" applyNumberFormat="1" applyFont="1" applyFill="1" applyBorder="1" applyAlignment="1">
      <alignment horizontal="center" vertical="center" wrapText="1"/>
    </xf>
    <xf numFmtId="0" fontId="0" fillId="0" borderId="0" xfId="0" applyFont="1" applyAlignment="1"/>
    <xf numFmtId="0" fontId="7" fillId="0" borderId="21" xfId="0" applyFont="1" applyBorder="1" applyAlignment="1">
      <alignment vertical="center" wrapText="1"/>
    </xf>
    <xf numFmtId="0" fontId="6" fillId="0" borderId="19" xfId="0" applyFont="1" applyBorder="1" applyAlignment="1">
      <alignment horizontal="left" vertical="center"/>
    </xf>
    <xf numFmtId="3" fontId="6" fillId="0" borderId="19" xfId="0" applyNumberFormat="1" applyFont="1" applyBorder="1" applyAlignment="1">
      <alignment horizontal="left" vertical="center"/>
    </xf>
    <xf numFmtId="0" fontId="0" fillId="0" borderId="0" xfId="0" applyFont="1" applyAlignment="1"/>
    <xf numFmtId="0" fontId="0" fillId="0" borderId="0" xfId="0" applyFont="1" applyAlignment="1"/>
    <xf numFmtId="0" fontId="0" fillId="0" borderId="0" xfId="0" applyFont="1" applyAlignment="1"/>
    <xf numFmtId="0" fontId="9" fillId="11" borderId="20" xfId="0" applyFont="1" applyFill="1" applyBorder="1" applyAlignment="1">
      <alignment horizontal="center" vertical="center" wrapText="1"/>
    </xf>
    <xf numFmtId="0" fontId="9" fillId="11" borderId="20" xfId="0" applyFont="1" applyFill="1" applyBorder="1" applyAlignment="1">
      <alignment horizontal="left" vertical="center" wrapText="1"/>
    </xf>
    <xf numFmtId="0" fontId="9" fillId="11" borderId="29" xfId="0" applyFont="1" applyFill="1" applyBorder="1" applyAlignment="1">
      <alignment horizontal="center" vertical="center" wrapText="1"/>
    </xf>
    <xf numFmtId="0" fontId="9" fillId="11" borderId="29"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vertical="center" wrapText="1"/>
    </xf>
    <xf numFmtId="0" fontId="9" fillId="9" borderId="24" xfId="0" applyFont="1" applyFill="1" applyBorder="1" applyAlignment="1">
      <alignment horizontal="center" vertical="center"/>
    </xf>
    <xf numFmtId="4" fontId="9" fillId="9" borderId="24" xfId="0" applyNumberFormat="1" applyFont="1" applyFill="1" applyBorder="1" applyAlignment="1">
      <alignment horizontal="center" vertical="center"/>
    </xf>
    <xf numFmtId="166" fontId="9" fillId="9" borderId="25" xfId="0" applyNumberFormat="1" applyFont="1" applyFill="1" applyBorder="1" applyAlignment="1">
      <alignment horizontal="right" vertical="center"/>
    </xf>
    <xf numFmtId="0" fontId="17" fillId="12" borderId="20" xfId="0" applyFont="1" applyFill="1" applyBorder="1" applyAlignment="1">
      <alignment horizontal="left" vertical="center" wrapText="1"/>
    </xf>
    <xf numFmtId="0" fontId="17" fillId="0" borderId="20"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xf>
    <xf numFmtId="0" fontId="17" fillId="0" borderId="20" xfId="0" applyFont="1" applyBorder="1" applyAlignment="1">
      <alignment vertical="center" wrapText="1"/>
    </xf>
    <xf numFmtId="4" fontId="17" fillId="0" borderId="20" xfId="0" applyNumberFormat="1" applyFont="1" applyBorder="1" applyAlignment="1">
      <alignment horizontal="center" vertical="center"/>
    </xf>
    <xf numFmtId="4" fontId="17" fillId="0" borderId="20" xfId="0" applyNumberFormat="1" applyFont="1" applyFill="1" applyBorder="1" applyAlignment="1">
      <alignment horizontal="center" vertical="center"/>
    </xf>
    <xf numFmtId="0" fontId="7" fillId="12" borderId="21" xfId="0" applyFont="1" applyFill="1" applyBorder="1" applyAlignment="1">
      <alignment horizontal="center" vertical="center"/>
    </xf>
    <xf numFmtId="0" fontId="0" fillId="0" borderId="0" xfId="0" applyFont="1" applyAlignment="1"/>
    <xf numFmtId="0" fontId="0" fillId="0" borderId="0" xfId="0" applyFont="1" applyAlignment="1"/>
    <xf numFmtId="0" fontId="7" fillId="4" borderId="20" xfId="0" applyFont="1" applyFill="1" applyBorder="1" applyAlignment="1">
      <alignment horizontal="left" vertical="center"/>
    </xf>
    <xf numFmtId="2" fontId="7" fillId="0" borderId="20" xfId="0" applyNumberFormat="1" applyFont="1" applyBorder="1" applyAlignment="1">
      <alignment vertical="center"/>
    </xf>
    <xf numFmtId="0" fontId="0" fillId="0" borderId="9" xfId="0" applyFont="1" applyBorder="1" applyAlignment="1">
      <alignment vertical="center"/>
    </xf>
    <xf numFmtId="0" fontId="7" fillId="0" borderId="9" xfId="0" applyFont="1" applyBorder="1" applyAlignment="1">
      <alignment vertical="center"/>
    </xf>
    <xf numFmtId="4" fontId="7" fillId="0" borderId="9" xfId="0" applyNumberFormat="1" applyFont="1" applyBorder="1" applyAlignment="1">
      <alignment vertical="center"/>
    </xf>
    <xf numFmtId="166" fontId="7" fillId="0" borderId="9" xfId="0" applyNumberFormat="1" applyFont="1" applyBorder="1" applyAlignment="1">
      <alignment vertical="center"/>
    </xf>
    <xf numFmtId="0" fontId="7" fillId="4" borderId="29" xfId="0" applyFont="1" applyFill="1" applyBorder="1" applyAlignment="1">
      <alignment horizontal="left" vertical="center"/>
    </xf>
    <xf numFmtId="4" fontId="7" fillId="0" borderId="29" xfId="0" applyNumberFormat="1" applyFont="1" applyBorder="1" applyAlignment="1">
      <alignment vertical="center"/>
    </xf>
    <xf numFmtId="0" fontId="7" fillId="6" borderId="24" xfId="0" applyFont="1" applyFill="1" applyBorder="1" applyAlignment="1">
      <alignment vertical="center"/>
    </xf>
    <xf numFmtId="4" fontId="7" fillId="0" borderId="20" xfId="0" applyNumberFormat="1" applyFont="1" applyBorder="1" applyAlignment="1">
      <alignment vertical="center"/>
    </xf>
    <xf numFmtId="0" fontId="9" fillId="5" borderId="11"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7" fillId="4" borderId="11" xfId="0" applyFont="1" applyFill="1" applyBorder="1" applyAlignment="1">
      <alignment horizontal="center" vertical="center"/>
    </xf>
    <xf numFmtId="4" fontId="0" fillId="4" borderId="11" xfId="0" applyNumberFormat="1" applyFont="1" applyFill="1" applyBorder="1" applyAlignment="1">
      <alignment horizontal="center" vertical="center"/>
    </xf>
    <xf numFmtId="166" fontId="7" fillId="4" borderId="11" xfId="0" applyNumberFormat="1" applyFont="1" applyFill="1" applyBorder="1" applyAlignment="1">
      <alignment horizontal="right" vertical="center"/>
    </xf>
    <xf numFmtId="0" fontId="9" fillId="6" borderId="56" xfId="0" applyFont="1" applyFill="1" applyBorder="1" applyAlignment="1">
      <alignment horizontal="center" vertical="center" wrapText="1"/>
    </xf>
    <xf numFmtId="0" fontId="9" fillId="6" borderId="56" xfId="0" applyFont="1" applyFill="1" applyBorder="1" applyAlignment="1">
      <alignment vertical="center" wrapText="1"/>
    </xf>
    <xf numFmtId="0" fontId="9" fillId="6" borderId="56" xfId="0" applyFont="1" applyFill="1" applyBorder="1" applyAlignment="1">
      <alignment horizontal="center" vertical="center"/>
    </xf>
    <xf numFmtId="4" fontId="9" fillId="6" borderId="56" xfId="0" applyNumberFormat="1" applyFont="1" applyFill="1" applyBorder="1" applyAlignment="1">
      <alignment horizontal="center" vertical="center"/>
    </xf>
    <xf numFmtId="166" fontId="9" fillId="6" borderId="56" xfId="0" applyNumberFormat="1" applyFont="1" applyFill="1" applyBorder="1" applyAlignment="1">
      <alignment horizontal="right" vertical="center"/>
    </xf>
    <xf numFmtId="0" fontId="0" fillId="0" borderId="0" xfId="0" applyFont="1" applyAlignment="1"/>
    <xf numFmtId="0" fontId="0" fillId="0" borderId="38" xfId="0" applyFont="1" applyBorder="1" applyAlignment="1">
      <alignment vertical="center"/>
    </xf>
    <xf numFmtId="0" fontId="7" fillId="0" borderId="38" xfId="0" applyFont="1" applyBorder="1" applyAlignment="1">
      <alignment vertical="center"/>
    </xf>
    <xf numFmtId="0" fontId="7" fillId="4" borderId="60" xfId="0" applyFont="1" applyFill="1" applyBorder="1" applyAlignment="1">
      <alignment horizontal="left" vertical="center"/>
    </xf>
    <xf numFmtId="0" fontId="7" fillId="4" borderId="62" xfId="0" applyFont="1" applyFill="1" applyBorder="1" applyAlignment="1">
      <alignment horizontal="center" vertical="center" wrapText="1"/>
    </xf>
    <xf numFmtId="0" fontId="10" fillId="7" borderId="64" xfId="0" applyFont="1" applyFill="1" applyBorder="1" applyAlignment="1">
      <alignment horizontal="center" vertical="center" wrapText="1"/>
    </xf>
    <xf numFmtId="166" fontId="7" fillId="0" borderId="39" xfId="0" applyNumberFormat="1" applyFont="1" applyBorder="1" applyAlignment="1">
      <alignment vertical="center"/>
    </xf>
    <xf numFmtId="0" fontId="7" fillId="4" borderId="60" xfId="0" applyFont="1" applyFill="1" applyBorder="1" applyAlignment="1">
      <alignment horizontal="center" vertical="center" wrapText="1"/>
    </xf>
    <xf numFmtId="0" fontId="0" fillId="0" borderId="66" xfId="0" applyFont="1" applyBorder="1" applyAlignment="1">
      <alignment vertical="center"/>
    </xf>
    <xf numFmtId="0" fontId="14" fillId="0" borderId="38" xfId="0" applyFont="1" applyBorder="1" applyAlignment="1">
      <alignment horizontal="center" vertical="center"/>
    </xf>
    <xf numFmtId="0" fontId="10" fillId="7" borderId="67" xfId="0" applyFont="1" applyFill="1" applyBorder="1" applyAlignment="1">
      <alignment horizontal="center" vertical="center" wrapText="1"/>
    </xf>
    <xf numFmtId="0" fontId="12" fillId="0" borderId="38" xfId="0" applyFont="1" applyBorder="1" applyAlignment="1">
      <alignment vertical="center"/>
    </xf>
    <xf numFmtId="0" fontId="12" fillId="0" borderId="66" xfId="0" applyFont="1" applyBorder="1" applyAlignment="1">
      <alignment vertical="center"/>
    </xf>
    <xf numFmtId="0" fontId="14" fillId="0" borderId="38" xfId="0" applyFont="1" applyBorder="1" applyAlignment="1">
      <alignment vertical="center"/>
    </xf>
    <xf numFmtId="0" fontId="7" fillId="4" borderId="68"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7" fillId="4" borderId="70" xfId="0" applyFont="1" applyFill="1" applyBorder="1" applyAlignment="1">
      <alignment horizontal="left" vertical="center"/>
    </xf>
    <xf numFmtId="0" fontId="7" fillId="4" borderId="66" xfId="0" applyFont="1" applyFill="1" applyBorder="1" applyAlignment="1">
      <alignment horizontal="left" vertical="center"/>
    </xf>
    <xf numFmtId="0" fontId="9" fillId="5" borderId="12" xfId="0" applyFont="1" applyFill="1" applyBorder="1" applyAlignment="1">
      <alignment horizontal="center" vertical="center" wrapText="1"/>
    </xf>
    <xf numFmtId="0" fontId="9" fillId="5" borderId="12" xfId="0" applyFont="1" applyFill="1" applyBorder="1" applyAlignment="1">
      <alignment horizontal="left" vertical="center" wrapText="1"/>
    </xf>
    <xf numFmtId="0" fontId="7" fillId="4" borderId="12" xfId="0" applyFont="1" applyFill="1" applyBorder="1" applyAlignment="1">
      <alignment horizontal="center" vertical="center"/>
    </xf>
    <xf numFmtId="4" fontId="0" fillId="4" borderId="12" xfId="0" applyNumberFormat="1" applyFont="1" applyFill="1" applyBorder="1" applyAlignment="1">
      <alignment horizontal="center" vertical="center"/>
    </xf>
    <xf numFmtId="166" fontId="7" fillId="4" borderId="12" xfId="0" applyNumberFormat="1" applyFont="1" applyFill="1" applyBorder="1" applyAlignment="1">
      <alignment horizontal="right" vertical="center"/>
    </xf>
    <xf numFmtId="166" fontId="7" fillId="4" borderId="71" xfId="0" applyNumberFormat="1" applyFont="1" applyFill="1" applyBorder="1" applyAlignment="1">
      <alignment horizontal="right" vertical="center"/>
    </xf>
    <xf numFmtId="0" fontId="7" fillId="4" borderId="12" xfId="0" applyFont="1" applyFill="1" applyBorder="1" applyAlignment="1">
      <alignment horizontal="left" vertical="center" wrapText="1"/>
    </xf>
    <xf numFmtId="4" fontId="7" fillId="4" borderId="12" xfId="0" applyNumberFormat="1" applyFont="1" applyFill="1" applyBorder="1" applyAlignment="1">
      <alignment horizontal="center" vertical="center"/>
    </xf>
    <xf numFmtId="166" fontId="7" fillId="0" borderId="71" xfId="0" applyNumberFormat="1" applyFont="1" applyBorder="1" applyAlignment="1">
      <alignment horizontal="right" vertical="center"/>
    </xf>
    <xf numFmtId="166" fontId="7" fillId="0" borderId="72" xfId="0" applyNumberFormat="1" applyFont="1" applyBorder="1" applyAlignment="1">
      <alignment horizontal="right" vertical="center"/>
    </xf>
    <xf numFmtId="0" fontId="7" fillId="4" borderId="73" xfId="0" applyFont="1" applyFill="1" applyBorder="1" applyAlignment="1">
      <alignment horizontal="left" vertical="center"/>
    </xf>
    <xf numFmtId="166" fontId="9" fillId="6" borderId="13" xfId="0" applyNumberFormat="1" applyFont="1" applyFill="1" applyBorder="1" applyAlignment="1">
      <alignment horizontal="right" vertical="center"/>
    </xf>
    <xf numFmtId="166" fontId="7" fillId="4" borderId="75" xfId="0" applyNumberFormat="1" applyFont="1" applyFill="1" applyBorder="1" applyAlignment="1">
      <alignment horizontal="right" vertical="center"/>
    </xf>
    <xf numFmtId="0" fontId="7" fillId="8" borderId="73" xfId="0" applyFont="1" applyFill="1" applyBorder="1" applyAlignment="1">
      <alignment horizontal="left" vertical="center"/>
    </xf>
    <xf numFmtId="0" fontId="7" fillId="0" borderId="39" xfId="0" applyFont="1" applyBorder="1" applyAlignment="1">
      <alignment vertical="center"/>
    </xf>
    <xf numFmtId="6" fontId="7" fillId="0" borderId="9" xfId="0" applyNumberFormat="1" applyFont="1" applyBorder="1" applyAlignment="1">
      <alignment vertical="center"/>
    </xf>
    <xf numFmtId="0" fontId="15" fillId="0" borderId="9" xfId="0" applyFont="1" applyBorder="1" applyAlignment="1">
      <alignment vertical="center"/>
    </xf>
    <xf numFmtId="6" fontId="15" fillId="0" borderId="9" xfId="0" applyNumberFormat="1" applyFont="1" applyBorder="1" applyAlignment="1">
      <alignment vertical="center"/>
    </xf>
    <xf numFmtId="0" fontId="8" fillId="3" borderId="73" xfId="0" applyFont="1" applyFill="1" applyBorder="1" applyAlignment="1">
      <alignment horizontal="center" vertical="center"/>
    </xf>
    <xf numFmtId="165" fontId="8" fillId="3" borderId="78" xfId="0" applyNumberFormat="1" applyFont="1" applyFill="1" applyBorder="1" applyAlignment="1">
      <alignment horizontal="center" vertical="center"/>
    </xf>
    <xf numFmtId="0" fontId="21" fillId="0" borderId="19" xfId="1" applyBorder="1" applyAlignment="1">
      <alignment horizontal="left" vertical="center"/>
    </xf>
    <xf numFmtId="0" fontId="4" fillId="0" borderId="49" xfId="0" applyFont="1" applyBorder="1" applyAlignment="1">
      <alignment horizontal="left" vertical="center"/>
    </xf>
    <xf numFmtId="0" fontId="16" fillId="13" borderId="57" xfId="0" applyFont="1" applyFill="1" applyBorder="1" applyAlignment="1">
      <alignment horizontal="center" vertical="center" wrapText="1"/>
    </xf>
    <xf numFmtId="0" fontId="16" fillId="13" borderId="58" xfId="0" applyFont="1" applyFill="1" applyBorder="1" applyAlignment="1">
      <alignment horizontal="center" vertical="center" wrapText="1"/>
    </xf>
    <xf numFmtId="0" fontId="16" fillId="13" borderId="58" xfId="0" applyFont="1" applyFill="1" applyBorder="1" applyAlignment="1">
      <alignment vertical="center" wrapText="1"/>
    </xf>
    <xf numFmtId="0" fontId="16" fillId="13" borderId="58" xfId="0" applyFont="1" applyFill="1" applyBorder="1" applyAlignment="1">
      <alignment horizontal="left" vertical="center"/>
    </xf>
    <xf numFmtId="2" fontId="16" fillId="13" borderId="58" xfId="0" applyNumberFormat="1" applyFont="1" applyFill="1" applyBorder="1" applyAlignment="1">
      <alignment vertical="center"/>
    </xf>
    <xf numFmtId="165" fontId="16" fillId="13" borderId="58" xfId="0" applyNumberFormat="1" applyFont="1" applyFill="1" applyBorder="1" applyAlignment="1">
      <alignment horizontal="right" vertical="center"/>
    </xf>
    <xf numFmtId="165" fontId="16" fillId="13" borderId="59" xfId="0" applyNumberFormat="1" applyFont="1" applyFill="1" applyBorder="1" applyAlignment="1">
      <alignment horizontal="right" vertical="center"/>
    </xf>
    <xf numFmtId="0" fontId="0" fillId="0" borderId="0" xfId="0" applyFont="1" applyAlignment="1"/>
    <xf numFmtId="167" fontId="7" fillId="0" borderId="20" xfId="0" applyNumberFormat="1" applyFont="1" applyBorder="1" applyAlignment="1">
      <alignment horizontal="right" vertical="center"/>
    </xf>
    <xf numFmtId="167" fontId="7" fillId="4" borderId="20" xfId="0" applyNumberFormat="1" applyFont="1" applyFill="1" applyBorder="1" applyAlignment="1">
      <alignment horizontal="right" vertical="center"/>
    </xf>
    <xf numFmtId="167" fontId="7" fillId="0" borderId="21" xfId="0" applyNumberFormat="1" applyFont="1" applyBorder="1" applyAlignment="1">
      <alignment horizontal="right" vertical="center"/>
    </xf>
    <xf numFmtId="167" fontId="7" fillId="4" borderId="21" xfId="0" applyNumberFormat="1" applyFont="1" applyFill="1" applyBorder="1" applyAlignment="1">
      <alignment horizontal="right" vertical="center"/>
    </xf>
    <xf numFmtId="167" fontId="9" fillId="6" borderId="61" xfId="0" applyNumberFormat="1" applyFont="1" applyFill="1" applyBorder="1" applyAlignment="1">
      <alignment horizontal="right" vertical="center"/>
    </xf>
    <xf numFmtId="167" fontId="9" fillId="6" borderId="63" xfId="0" applyNumberFormat="1" applyFont="1" applyFill="1" applyBorder="1" applyAlignment="1">
      <alignment horizontal="right" vertical="center"/>
    </xf>
    <xf numFmtId="167" fontId="11" fillId="7" borderId="65" xfId="0" applyNumberFormat="1" applyFont="1" applyFill="1" applyBorder="1" applyAlignment="1">
      <alignment horizontal="right" vertical="center"/>
    </xf>
    <xf numFmtId="167" fontId="7" fillId="4" borderId="29" xfId="0" applyNumberFormat="1" applyFont="1" applyFill="1" applyBorder="1" applyAlignment="1">
      <alignment horizontal="right" vertical="center"/>
    </xf>
    <xf numFmtId="167" fontId="13" fillId="4" borderId="20" xfId="0" applyNumberFormat="1" applyFont="1" applyFill="1" applyBorder="1" applyAlignment="1">
      <alignment horizontal="right" vertical="center"/>
    </xf>
    <xf numFmtId="167" fontId="9" fillId="6" borderId="69" xfId="0" applyNumberFormat="1" applyFont="1" applyFill="1" applyBorder="1" applyAlignment="1">
      <alignment horizontal="right" vertical="center"/>
    </xf>
    <xf numFmtId="167" fontId="9" fillId="6" borderId="56" xfId="0" applyNumberFormat="1" applyFont="1" applyFill="1" applyBorder="1" applyAlignment="1">
      <alignment horizontal="right" vertical="center"/>
    </xf>
    <xf numFmtId="167" fontId="11" fillId="7" borderId="54" xfId="0" applyNumberFormat="1" applyFont="1" applyFill="1" applyBorder="1" applyAlignment="1">
      <alignment horizontal="right" vertical="center"/>
    </xf>
    <xf numFmtId="167" fontId="7" fillId="0" borderId="12" xfId="0" applyNumberFormat="1" applyFont="1" applyBorder="1" applyAlignment="1">
      <alignment horizontal="right" vertical="center"/>
    </xf>
    <xf numFmtId="167" fontId="7" fillId="0" borderId="71" xfId="0" applyNumberFormat="1" applyFont="1" applyBorder="1" applyAlignment="1">
      <alignment horizontal="right" vertical="center"/>
    </xf>
    <xf numFmtId="167" fontId="7" fillId="0" borderId="8" xfId="0" applyNumberFormat="1" applyFont="1" applyBorder="1" applyAlignment="1">
      <alignment horizontal="right" vertical="center"/>
    </xf>
    <xf numFmtId="167" fontId="7" fillId="0" borderId="72" xfId="0" applyNumberFormat="1" applyFont="1" applyBorder="1" applyAlignment="1">
      <alignment horizontal="right" vertical="center"/>
    </xf>
    <xf numFmtId="167" fontId="9" fillId="6" borderId="74" xfId="0" applyNumberFormat="1" applyFont="1" applyFill="1" applyBorder="1" applyAlignment="1">
      <alignment horizontal="right" vertical="center"/>
    </xf>
    <xf numFmtId="167" fontId="9" fillId="10" borderId="74" xfId="0" applyNumberFormat="1" applyFont="1" applyFill="1" applyBorder="1" applyAlignment="1">
      <alignment horizontal="right" vertical="center"/>
    </xf>
    <xf numFmtId="167" fontId="7" fillId="12" borderId="8" xfId="0" applyNumberFormat="1" applyFont="1" applyFill="1" applyBorder="1" applyAlignment="1">
      <alignment horizontal="right" vertical="center"/>
    </xf>
    <xf numFmtId="167" fontId="7" fillId="12" borderId="10" xfId="0" applyNumberFormat="1" applyFont="1" applyFill="1" applyBorder="1" applyAlignment="1">
      <alignment horizontal="right" vertical="center"/>
    </xf>
    <xf numFmtId="167" fontId="7" fillId="0" borderId="76" xfId="0" applyNumberFormat="1" applyFont="1" applyBorder="1" applyAlignment="1">
      <alignment horizontal="right" vertical="center"/>
    </xf>
    <xf numFmtId="167" fontId="9" fillId="9" borderId="61" xfId="0" applyNumberFormat="1" applyFont="1" applyFill="1" applyBorder="1" applyAlignment="1">
      <alignment horizontal="right" vertical="center"/>
    </xf>
    <xf numFmtId="167" fontId="17" fillId="0" borderId="20" xfId="0" applyNumberFormat="1" applyFont="1" applyBorder="1" applyAlignment="1">
      <alignment horizontal="right" vertical="center"/>
    </xf>
    <xf numFmtId="167" fontId="17" fillId="12" borderId="20" xfId="0" applyNumberFormat="1" applyFont="1" applyFill="1" applyBorder="1" applyAlignment="1">
      <alignment horizontal="right" vertical="center" wrapText="1"/>
    </xf>
    <xf numFmtId="167" fontId="15" fillId="4" borderId="71" xfId="0" applyNumberFormat="1" applyFont="1" applyFill="1" applyBorder="1" applyAlignment="1">
      <alignment vertical="center"/>
    </xf>
    <xf numFmtId="167" fontId="15" fillId="4" borderId="72" xfId="0" applyNumberFormat="1" applyFont="1" applyFill="1" applyBorder="1" applyAlignment="1">
      <alignment vertical="center"/>
    </xf>
    <xf numFmtId="167" fontId="15" fillId="4" borderId="76" xfId="0" applyNumberFormat="1" applyFont="1" applyFill="1" applyBorder="1" applyAlignment="1">
      <alignment vertical="center"/>
    </xf>
    <xf numFmtId="0" fontId="17" fillId="0" borderId="21" xfId="0" applyFont="1" applyFill="1" applyBorder="1" applyAlignment="1">
      <alignment horizontal="left" vertical="center" wrapText="1"/>
    </xf>
    <xf numFmtId="0" fontId="17" fillId="0" borderId="21" xfId="0" applyFont="1" applyFill="1" applyBorder="1" applyAlignment="1">
      <alignment horizontal="center" vertical="center"/>
    </xf>
    <xf numFmtId="4" fontId="17" fillId="0" borderId="21" xfId="0" applyNumberFormat="1" applyFont="1" applyFill="1" applyBorder="1" applyAlignment="1">
      <alignment horizontal="center" vertical="center"/>
    </xf>
    <xf numFmtId="167" fontId="17" fillId="0" borderId="21" xfId="0" applyNumberFormat="1" applyFont="1" applyBorder="1" applyAlignment="1">
      <alignment horizontal="right" vertical="center"/>
    </xf>
    <xf numFmtId="167" fontId="17" fillId="12" borderId="21" xfId="0" applyNumberFormat="1" applyFont="1" applyFill="1" applyBorder="1" applyAlignment="1">
      <alignment horizontal="right" vertical="center" wrapText="1"/>
    </xf>
    <xf numFmtId="0" fontId="0" fillId="0" borderId="57" xfId="0" applyFont="1" applyBorder="1" applyAlignment="1">
      <alignment vertical="center"/>
    </xf>
    <xf numFmtId="167" fontId="16" fillId="13" borderId="65" xfId="0" applyNumberFormat="1" applyFont="1" applyFill="1" applyBorder="1" applyAlignment="1">
      <alignment vertical="center"/>
    </xf>
    <xf numFmtId="0" fontId="22" fillId="0" borderId="9" xfId="0" applyFont="1" applyBorder="1" applyAlignment="1">
      <alignment horizontal="center"/>
    </xf>
    <xf numFmtId="0" fontId="0" fillId="0" borderId="9" xfId="0" applyFont="1" applyBorder="1" applyAlignment="1"/>
    <xf numFmtId="0" fontId="19" fillId="0" borderId="9" xfId="0" applyFont="1" applyBorder="1" applyAlignment="1"/>
    <xf numFmtId="0" fontId="20" fillId="0" borderId="9" xfId="0" applyFont="1" applyBorder="1" applyAlignment="1">
      <alignment horizontal="center"/>
    </xf>
    <xf numFmtId="0" fontId="20" fillId="0" borderId="9" xfId="0" applyFont="1" applyBorder="1" applyAlignment="1">
      <alignment horizontal="center" vertical="center"/>
    </xf>
    <xf numFmtId="0" fontId="22" fillId="0" borderId="9" xfId="0" applyFont="1" applyBorder="1" applyAlignment="1"/>
    <xf numFmtId="0" fontId="23" fillId="0" borderId="9" xfId="0" applyFont="1" applyBorder="1" applyAlignment="1"/>
    <xf numFmtId="167" fontId="16" fillId="13" borderId="53" xfId="0" applyNumberFormat="1" applyFont="1" applyFill="1" applyBorder="1" applyAlignment="1">
      <alignment vertical="center"/>
    </xf>
    <xf numFmtId="166" fontId="0" fillId="0" borderId="9" xfId="0" applyNumberFormat="1" applyFont="1" applyBorder="1" applyAlignment="1"/>
    <xf numFmtId="170" fontId="7" fillId="0" borderId="9" xfId="0" applyNumberFormat="1" applyFont="1" applyBorder="1" applyAlignment="1">
      <alignment vertical="center"/>
    </xf>
    <xf numFmtId="170" fontId="15" fillId="0" borderId="9" xfId="0" applyNumberFormat="1" applyFont="1" applyBorder="1" applyAlignment="1">
      <alignment vertical="center"/>
    </xf>
    <xf numFmtId="168" fontId="15" fillId="0" borderId="9" xfId="0" applyNumberFormat="1" applyFont="1" applyBorder="1" applyAlignment="1">
      <alignment vertical="center"/>
    </xf>
    <xf numFmtId="0" fontId="10" fillId="7" borderId="30" xfId="0" applyFont="1" applyFill="1" applyBorder="1" applyAlignment="1">
      <alignment horizontal="center" vertical="center" wrapText="1"/>
    </xf>
    <xf numFmtId="167" fontId="11" fillId="7" borderId="79" xfId="0" applyNumberFormat="1" applyFont="1" applyFill="1" applyBorder="1" applyAlignment="1">
      <alignment horizontal="right" vertical="center"/>
    </xf>
    <xf numFmtId="0" fontId="10" fillId="7" borderId="79" xfId="0" applyFont="1" applyFill="1" applyBorder="1" applyAlignment="1">
      <alignment vertical="center" wrapText="1"/>
    </xf>
    <xf numFmtId="0" fontId="25" fillId="0" borderId="9" xfId="0" applyFont="1"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4" fillId="0" borderId="9" xfId="0" applyFont="1" applyBorder="1" applyAlignment="1">
      <alignment vertical="center"/>
    </xf>
    <xf numFmtId="3" fontId="25" fillId="0" borderId="0" xfId="0" applyNumberFormat="1" applyFont="1" applyAlignment="1">
      <alignment vertical="center"/>
    </xf>
    <xf numFmtId="0" fontId="26" fillId="0" borderId="0" xfId="0" applyFont="1" applyAlignment="1">
      <alignment horizontal="center"/>
    </xf>
    <xf numFmtId="0" fontId="18" fillId="0" borderId="9" xfId="0" applyFont="1" applyBorder="1" applyAlignment="1">
      <alignment vertical="center"/>
    </xf>
    <xf numFmtId="0" fontId="18" fillId="0" borderId="9" xfId="2" applyFont="1" applyBorder="1" applyAlignment="1" applyProtection="1">
      <alignment vertical="center" wrapText="1"/>
    </xf>
    <xf numFmtId="0" fontId="18" fillId="0" borderId="9" xfId="2" applyFont="1" applyAlignment="1" applyProtection="1">
      <alignment vertical="center"/>
    </xf>
    <xf numFmtId="0" fontId="26" fillId="0" borderId="77" xfId="0" applyFont="1" applyBorder="1" applyAlignment="1">
      <alignment horizontal="center"/>
    </xf>
    <xf numFmtId="3" fontId="26" fillId="0" borderId="0" xfId="0" applyNumberFormat="1" applyFont="1" applyAlignment="1">
      <alignment horizontal="left" vertical="center"/>
    </xf>
    <xf numFmtId="0" fontId="26" fillId="0" borderId="9" xfId="0" applyFont="1" applyBorder="1" applyAlignment="1">
      <alignment horizontal="center" vertical="center"/>
    </xf>
    <xf numFmtId="0" fontId="26" fillId="0" borderId="0" xfId="0" applyFont="1" applyAlignment="1">
      <alignment horizontal="left" vertical="center"/>
    </xf>
    <xf numFmtId="0" fontId="2" fillId="0" borderId="9" xfId="0" applyFont="1" applyBorder="1" applyAlignment="1">
      <alignment horizontal="center" vertical="center" wrapText="1"/>
    </xf>
    <xf numFmtId="0" fontId="3" fillId="0" borderId="9" xfId="0" applyFont="1" applyBorder="1"/>
    <xf numFmtId="0" fontId="4" fillId="2" borderId="81" xfId="0" applyFont="1" applyFill="1" applyBorder="1" applyAlignment="1">
      <alignment horizontal="left" vertical="center"/>
    </xf>
    <xf numFmtId="0" fontId="3" fillId="0" borderId="45" xfId="0" applyFont="1" applyBorder="1" applyAlignment="1">
      <alignment vertical="center"/>
    </xf>
    <xf numFmtId="0" fontId="4" fillId="2" borderId="46" xfId="0" applyFont="1" applyFill="1" applyBorder="1" applyAlignment="1">
      <alignment horizontal="left" vertical="center" wrapText="1"/>
    </xf>
    <xf numFmtId="0" fontId="3" fillId="0" borderId="47" xfId="0" applyFont="1" applyBorder="1" applyAlignment="1">
      <alignment vertical="center"/>
    </xf>
    <xf numFmtId="0" fontId="3" fillId="0" borderId="82" xfId="0" applyFont="1" applyBorder="1" applyAlignment="1">
      <alignment vertical="center"/>
    </xf>
    <xf numFmtId="0" fontId="5" fillId="0" borderId="83" xfId="0" applyFont="1" applyBorder="1" applyAlignment="1">
      <alignment horizontal="left" vertical="center"/>
    </xf>
    <xf numFmtId="0" fontId="3" fillId="0" borderId="2" xfId="0" applyFont="1" applyBorder="1" applyAlignment="1">
      <alignment vertical="center"/>
    </xf>
    <xf numFmtId="0" fontId="5" fillId="0" borderId="3" xfId="0" applyFont="1" applyBorder="1" applyAlignment="1">
      <alignment horizontal="left" vertical="center" wrapText="1"/>
    </xf>
    <xf numFmtId="0" fontId="3" fillId="0" borderId="84" xfId="0" applyFont="1" applyBorder="1" applyAlignment="1">
      <alignment vertical="center"/>
    </xf>
    <xf numFmtId="0" fontId="5" fillId="0" borderId="19" xfId="0" applyFont="1" applyBorder="1" applyAlignment="1">
      <alignment horizontal="left" vertical="center"/>
    </xf>
    <xf numFmtId="0" fontId="3" fillId="0" borderId="85" xfId="0" applyFont="1" applyBorder="1" applyAlignment="1">
      <alignment vertical="center"/>
    </xf>
    <xf numFmtId="0" fontId="21" fillId="0" borderId="49" xfId="1" applyBorder="1" applyAlignment="1">
      <alignment horizontal="left" vertical="center"/>
    </xf>
    <xf numFmtId="0" fontId="3" fillId="0" borderId="87" xfId="0" applyFont="1" applyBorder="1" applyAlignment="1">
      <alignment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3" fillId="0" borderId="5" xfId="0" applyFont="1" applyBorder="1" applyAlignment="1">
      <alignment vertical="center"/>
    </xf>
    <xf numFmtId="0" fontId="5" fillId="0" borderId="41" xfId="0" applyFont="1" applyBorder="1" applyAlignment="1">
      <alignment horizontal="left" vertical="center" wrapText="1"/>
    </xf>
    <xf numFmtId="0" fontId="5" fillId="0" borderId="41" xfId="0" applyFont="1" applyBorder="1" applyAlignment="1">
      <alignment horizontal="left" vertical="center"/>
    </xf>
    <xf numFmtId="0" fontId="5" fillId="0" borderId="86" xfId="0" applyFont="1" applyBorder="1" applyAlignment="1">
      <alignment horizontal="left" vertical="center" wrapText="1"/>
    </xf>
    <xf numFmtId="0" fontId="3" fillId="0" borderId="48" xfId="0" applyFont="1" applyBorder="1" applyAlignment="1">
      <alignment vertical="center"/>
    </xf>
    <xf numFmtId="0" fontId="15" fillId="4" borderId="42" xfId="0" applyFont="1" applyFill="1" applyBorder="1" applyAlignment="1">
      <alignment horizontal="right" vertical="center" wrapText="1"/>
    </xf>
    <xf numFmtId="0" fontId="3" fillId="0" borderId="15" xfId="0" applyFont="1" applyBorder="1" applyAlignment="1">
      <alignment vertical="center"/>
    </xf>
    <xf numFmtId="0" fontId="3" fillId="0" borderId="17" xfId="0" applyFont="1" applyBorder="1" applyAlignment="1">
      <alignment vertical="center"/>
    </xf>
    <xf numFmtId="0" fontId="16" fillId="13" borderId="81" xfId="0" applyFont="1" applyFill="1" applyBorder="1" applyAlignment="1">
      <alignment horizontal="right" vertical="center" wrapText="1"/>
    </xf>
    <xf numFmtId="0" fontId="16" fillId="13" borderId="51" xfId="0" applyFont="1" applyFill="1" applyBorder="1" applyAlignment="1">
      <alignment horizontal="right" vertical="center" wrapText="1"/>
    </xf>
    <xf numFmtId="0" fontId="16" fillId="13" borderId="52" xfId="0" applyFont="1" applyFill="1" applyBorder="1" applyAlignment="1">
      <alignment horizontal="right" vertical="center" wrapText="1"/>
    </xf>
    <xf numFmtId="0" fontId="5" fillId="0" borderId="50" xfId="0" applyFont="1" applyBorder="1" applyAlignment="1">
      <alignment horizontal="left" vertical="center"/>
    </xf>
    <xf numFmtId="0" fontId="16" fillId="13" borderId="30" xfId="0" applyFont="1" applyFill="1" applyBorder="1" applyAlignment="1">
      <alignment horizontal="right" vertical="center" wrapText="1"/>
    </xf>
    <xf numFmtId="0" fontId="16" fillId="13" borderId="31" xfId="0" applyFont="1" applyFill="1" applyBorder="1" applyAlignment="1">
      <alignment horizontal="right" vertical="center" wrapText="1"/>
    </xf>
    <xf numFmtId="0" fontId="16" fillId="13" borderId="80" xfId="0" applyFont="1" applyFill="1" applyBorder="1" applyAlignment="1">
      <alignment horizontal="right" vertical="center" wrapText="1"/>
    </xf>
    <xf numFmtId="0" fontId="15" fillId="4" borderId="40" xfId="0" applyFont="1" applyFill="1" applyBorder="1" applyAlignment="1">
      <alignment horizontal="right" vertical="center" wrapText="1"/>
    </xf>
    <xf numFmtId="0" fontId="3" fillId="0" borderId="16" xfId="0" applyFont="1" applyBorder="1" applyAlignment="1">
      <alignment vertical="center"/>
    </xf>
    <xf numFmtId="0" fontId="3" fillId="0" borderId="14" xfId="0" applyFont="1" applyBorder="1" applyAlignment="1">
      <alignment vertical="center"/>
    </xf>
    <xf numFmtId="0" fontId="15" fillId="4" borderId="41" xfId="0" applyFont="1" applyFill="1" applyBorder="1" applyAlignment="1">
      <alignment horizontal="right" vertical="center" wrapText="1"/>
    </xf>
    <xf numFmtId="0" fontId="3" fillId="0" borderId="19" xfId="0" applyFont="1" applyBorder="1" applyAlignment="1">
      <alignment vertical="center"/>
    </xf>
    <xf numFmtId="0" fontId="3" fillId="0" borderId="18" xfId="0" applyFont="1" applyBorder="1" applyAlignment="1">
      <alignment vertical="center"/>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32" xfId="0" applyFont="1" applyBorder="1" applyAlignment="1">
      <alignment horizontal="center"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ordenamiento_pal@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3"/>
  <sheetViews>
    <sheetView tabSelected="1" view="pageBreakPreview" topLeftCell="A15" zoomScale="86" zoomScaleNormal="100" zoomScaleSheetLayoutView="86" workbookViewId="0">
      <selection activeCell="C24" sqref="C24"/>
    </sheetView>
  </sheetViews>
  <sheetFormatPr baseColWidth="10" defaultColWidth="12.59765625" defaultRowHeight="15" customHeight="1" x14ac:dyDescent="0.25"/>
  <cols>
    <col min="1" max="1" width="20.19921875" customWidth="1"/>
    <col min="2" max="2" width="7.8984375" customWidth="1"/>
    <col min="3" max="3" width="85.19921875" customWidth="1"/>
    <col min="4" max="4" width="9.19921875" customWidth="1"/>
    <col min="5" max="5" width="8.59765625" customWidth="1"/>
    <col min="6" max="6" width="19.3984375" customWidth="1"/>
    <col min="7" max="7" width="21.59765625" customWidth="1"/>
  </cols>
  <sheetData>
    <row r="1" spans="1:17" ht="30" customHeight="1" x14ac:dyDescent="0.25">
      <c r="A1" s="295" t="s">
        <v>815</v>
      </c>
      <c r="B1" s="296"/>
      <c r="C1" s="296"/>
      <c r="D1" s="296"/>
      <c r="E1" s="296"/>
      <c r="F1" s="296"/>
      <c r="G1" s="296"/>
    </row>
    <row r="2" spans="1:17" ht="31.2" customHeight="1" x14ac:dyDescent="0.25">
      <c r="A2" s="295" t="s">
        <v>816</v>
      </c>
      <c r="B2" s="296"/>
      <c r="C2" s="296"/>
      <c r="D2" s="296"/>
      <c r="E2" s="296"/>
      <c r="F2" s="296"/>
      <c r="G2" s="296"/>
      <c r="H2" s="1"/>
      <c r="I2" s="1"/>
      <c r="J2" s="1"/>
      <c r="K2" s="1"/>
      <c r="L2" s="1"/>
      <c r="M2" s="1"/>
      <c r="N2" s="1"/>
      <c r="O2" s="1"/>
      <c r="P2" s="1"/>
      <c r="Q2" s="1"/>
    </row>
    <row r="3" spans="1:17" s="163" customFormat="1" ht="16.8" customHeight="1" thickBot="1" x14ac:dyDescent="0.3">
      <c r="A3" s="295"/>
      <c r="B3" s="295"/>
      <c r="C3" s="295"/>
      <c r="D3" s="295"/>
      <c r="E3" s="295"/>
      <c r="F3" s="295"/>
      <c r="G3" s="295"/>
      <c r="H3" s="1"/>
      <c r="I3" s="1"/>
      <c r="J3" s="1"/>
      <c r="K3" s="1"/>
      <c r="L3" s="1"/>
      <c r="M3" s="1"/>
      <c r="N3" s="1"/>
      <c r="O3" s="1"/>
      <c r="P3" s="1"/>
      <c r="Q3" s="1"/>
    </row>
    <row r="4" spans="1:17" ht="48" customHeight="1" thickBot="1" x14ac:dyDescent="0.3">
      <c r="A4" s="297" t="s">
        <v>0</v>
      </c>
      <c r="B4" s="298"/>
      <c r="C4" s="299" t="s">
        <v>1</v>
      </c>
      <c r="D4" s="300"/>
      <c r="E4" s="300"/>
      <c r="F4" s="300"/>
      <c r="G4" s="301"/>
    </row>
    <row r="5" spans="1:17" ht="37.200000000000003" customHeight="1" x14ac:dyDescent="0.25">
      <c r="A5" s="302" t="s">
        <v>2</v>
      </c>
      <c r="B5" s="303"/>
      <c r="C5" s="2"/>
      <c r="D5" s="310" t="s">
        <v>3</v>
      </c>
      <c r="E5" s="303"/>
      <c r="F5" s="304" t="s">
        <v>4</v>
      </c>
      <c r="G5" s="305"/>
    </row>
    <row r="6" spans="1:17" ht="14.25" customHeight="1" x14ac:dyDescent="0.25">
      <c r="A6" s="313" t="s">
        <v>806</v>
      </c>
      <c r="B6" s="312"/>
      <c r="C6" s="140"/>
      <c r="D6" s="311" t="s">
        <v>5</v>
      </c>
      <c r="E6" s="312"/>
      <c r="F6" s="306" t="s">
        <v>6</v>
      </c>
      <c r="G6" s="307"/>
    </row>
    <row r="7" spans="1:17" ht="14.25" customHeight="1" x14ac:dyDescent="0.25">
      <c r="A7" s="314" t="s">
        <v>807</v>
      </c>
      <c r="B7" s="312"/>
      <c r="C7" s="141"/>
      <c r="D7" s="311" t="s">
        <v>7</v>
      </c>
      <c r="E7" s="312"/>
      <c r="F7" s="306" t="s">
        <v>8</v>
      </c>
      <c r="G7" s="307"/>
    </row>
    <row r="8" spans="1:17" ht="14.25" customHeight="1" x14ac:dyDescent="0.25">
      <c r="A8" s="314" t="s">
        <v>808</v>
      </c>
      <c r="B8" s="312"/>
      <c r="C8" s="140"/>
      <c r="D8" s="311" t="s">
        <v>9</v>
      </c>
      <c r="E8" s="312"/>
      <c r="F8" s="306" t="s">
        <v>10</v>
      </c>
      <c r="G8" s="307"/>
    </row>
    <row r="9" spans="1:17" ht="14.25" customHeight="1" x14ac:dyDescent="0.25">
      <c r="A9" s="314" t="s">
        <v>11</v>
      </c>
      <c r="B9" s="312"/>
      <c r="C9" s="140"/>
      <c r="D9" s="311" t="s">
        <v>11</v>
      </c>
      <c r="E9" s="312"/>
      <c r="F9" s="306" t="s">
        <v>12</v>
      </c>
      <c r="G9" s="307"/>
    </row>
    <row r="10" spans="1:17" ht="14.25" customHeight="1" x14ac:dyDescent="0.25">
      <c r="A10" s="314" t="s">
        <v>13</v>
      </c>
      <c r="B10" s="312"/>
      <c r="C10" s="223"/>
      <c r="D10" s="311" t="s">
        <v>14</v>
      </c>
      <c r="E10" s="312"/>
      <c r="F10" s="306" t="s">
        <v>15</v>
      </c>
      <c r="G10" s="307"/>
    </row>
    <row r="11" spans="1:17" ht="22.2" customHeight="1" thickBot="1" x14ac:dyDescent="0.3">
      <c r="A11" s="315" t="s">
        <v>809</v>
      </c>
      <c r="B11" s="316"/>
      <c r="C11" s="224"/>
      <c r="D11" s="323" t="s">
        <v>13</v>
      </c>
      <c r="E11" s="316"/>
      <c r="F11" s="308" t="s">
        <v>810</v>
      </c>
      <c r="G11" s="309"/>
    </row>
    <row r="12" spans="1:17" ht="14.25" customHeight="1" thickBot="1" x14ac:dyDescent="0.3">
      <c r="A12" s="187"/>
      <c r="B12" s="168"/>
      <c r="C12" s="168"/>
      <c r="D12" s="168"/>
      <c r="E12" s="168"/>
      <c r="F12" s="168"/>
      <c r="G12" s="217"/>
    </row>
    <row r="13" spans="1:17" ht="21" customHeight="1" thickBot="1" x14ac:dyDescent="0.3">
      <c r="A13" s="221" t="s">
        <v>16</v>
      </c>
      <c r="B13" s="3" t="s">
        <v>17</v>
      </c>
      <c r="C13" s="4" t="s">
        <v>18</v>
      </c>
      <c r="D13" s="3" t="s">
        <v>19</v>
      </c>
      <c r="E13" s="5" t="s">
        <v>20</v>
      </c>
      <c r="F13" s="6" t="s">
        <v>21</v>
      </c>
      <c r="G13" s="222" t="s">
        <v>22</v>
      </c>
    </row>
    <row r="14" spans="1:17" ht="14.25" customHeight="1" x14ac:dyDescent="0.25">
      <c r="A14" s="187"/>
      <c r="B14" s="168"/>
      <c r="C14" s="168"/>
      <c r="D14" s="168"/>
      <c r="E14" s="168"/>
      <c r="F14" s="168"/>
      <c r="G14" s="217"/>
      <c r="H14" s="1"/>
      <c r="I14" s="1"/>
      <c r="J14" s="1"/>
      <c r="K14" s="1"/>
      <c r="L14" s="1"/>
      <c r="M14" s="1"/>
      <c r="N14" s="1"/>
      <c r="O14" s="1"/>
      <c r="P14" s="1"/>
      <c r="Q14" s="1"/>
    </row>
    <row r="15" spans="1:17" ht="25.5" customHeight="1" x14ac:dyDescent="0.25">
      <c r="A15" s="225">
        <v>1</v>
      </c>
      <c r="B15" s="226"/>
      <c r="C15" s="227" t="s">
        <v>23</v>
      </c>
      <c r="D15" s="228"/>
      <c r="E15" s="229"/>
      <c r="F15" s="230"/>
      <c r="G15" s="231"/>
    </row>
    <row r="16" spans="1:17" ht="31.2" x14ac:dyDescent="0.25">
      <c r="A16" s="186"/>
      <c r="B16" s="31" t="s">
        <v>24</v>
      </c>
      <c r="C16" s="32" t="s">
        <v>25</v>
      </c>
      <c r="D16" s="165"/>
      <c r="E16" s="166"/>
      <c r="F16" s="33"/>
      <c r="G16" s="33"/>
    </row>
    <row r="17" spans="1:17" ht="63.6" customHeight="1" x14ac:dyDescent="0.25">
      <c r="A17" s="186"/>
      <c r="B17" s="30" t="s">
        <v>26</v>
      </c>
      <c r="C17" s="38" t="s">
        <v>27</v>
      </c>
      <c r="D17" s="35" t="s">
        <v>28</v>
      </c>
      <c r="E17" s="36">
        <v>1</v>
      </c>
      <c r="F17" s="233">
        <v>0</v>
      </c>
      <c r="G17" s="234">
        <f>E17*F17</f>
        <v>0</v>
      </c>
      <c r="H17" s="9"/>
      <c r="I17" s="9"/>
      <c r="J17" s="9"/>
      <c r="K17" s="9"/>
      <c r="L17" s="9"/>
      <c r="M17" s="9"/>
      <c r="N17" s="9"/>
      <c r="O17" s="9"/>
      <c r="P17" s="9"/>
      <c r="Q17" s="9"/>
    </row>
    <row r="18" spans="1:17" ht="49.2" customHeight="1" thickBot="1" x14ac:dyDescent="0.3">
      <c r="A18" s="187"/>
      <c r="B18" s="39" t="s">
        <v>29</v>
      </c>
      <c r="C18" s="40" t="s">
        <v>30</v>
      </c>
      <c r="D18" s="41" t="s">
        <v>28</v>
      </c>
      <c r="E18" s="42">
        <v>1</v>
      </c>
      <c r="F18" s="235">
        <v>0</v>
      </c>
      <c r="G18" s="236">
        <f>E18*F18</f>
        <v>0</v>
      </c>
      <c r="H18" s="9"/>
      <c r="I18" s="9"/>
      <c r="J18" s="9"/>
      <c r="K18" s="9"/>
      <c r="L18" s="9"/>
      <c r="M18" s="9"/>
      <c r="N18" s="9"/>
      <c r="O18" s="9"/>
      <c r="P18" s="9"/>
      <c r="Q18" s="9"/>
    </row>
    <row r="19" spans="1:17" ht="17.399999999999999" customHeight="1" thickBot="1" x14ac:dyDescent="0.3">
      <c r="A19" s="188"/>
      <c r="B19" s="43"/>
      <c r="C19" s="44"/>
      <c r="D19" s="45"/>
      <c r="E19" s="46"/>
      <c r="F19" s="47" t="s">
        <v>31</v>
      </c>
      <c r="G19" s="237">
        <f>SUM(G17:G18)</f>
        <v>0</v>
      </c>
      <c r="H19" s="9"/>
      <c r="I19" s="9"/>
      <c r="J19" s="9"/>
      <c r="K19" s="9"/>
      <c r="L19" s="9"/>
      <c r="M19" s="9"/>
      <c r="N19" s="9"/>
      <c r="O19" s="9"/>
      <c r="P19" s="9"/>
      <c r="Q19" s="9"/>
    </row>
    <row r="20" spans="1:17" ht="16.8" customHeight="1" x14ac:dyDescent="0.25">
      <c r="A20" s="186"/>
      <c r="B20" s="54" t="s">
        <v>32</v>
      </c>
      <c r="C20" s="92" t="s">
        <v>33</v>
      </c>
      <c r="D20" s="55"/>
      <c r="E20" s="56"/>
      <c r="F20" s="57"/>
      <c r="G20" s="57"/>
      <c r="H20" s="9"/>
      <c r="I20" s="9"/>
      <c r="J20" s="9"/>
      <c r="K20" s="9"/>
      <c r="L20" s="9"/>
      <c r="M20" s="9"/>
      <c r="N20" s="9"/>
      <c r="O20" s="9"/>
      <c r="P20" s="9"/>
      <c r="Q20" s="9"/>
    </row>
    <row r="21" spans="1:17" ht="36.6" customHeight="1" thickBot="1" x14ac:dyDescent="0.3">
      <c r="A21" s="187"/>
      <c r="B21" s="39" t="s">
        <v>34</v>
      </c>
      <c r="C21" s="40" t="s">
        <v>35</v>
      </c>
      <c r="D21" s="41" t="s">
        <v>28</v>
      </c>
      <c r="E21" s="42">
        <v>1</v>
      </c>
      <c r="F21" s="235">
        <v>0</v>
      </c>
      <c r="G21" s="236">
        <f>E21*F21</f>
        <v>0</v>
      </c>
      <c r="H21" s="9"/>
      <c r="I21" s="9"/>
      <c r="J21" s="9"/>
      <c r="K21" s="9"/>
      <c r="L21" s="9"/>
      <c r="M21" s="9"/>
      <c r="N21" s="9"/>
      <c r="O21" s="9"/>
      <c r="P21" s="9"/>
      <c r="Q21" s="9"/>
    </row>
    <row r="22" spans="1:17" ht="14.25" customHeight="1" thickBot="1" x14ac:dyDescent="0.3">
      <c r="A22" s="188"/>
      <c r="B22" s="43"/>
      <c r="C22" s="44"/>
      <c r="D22" s="45"/>
      <c r="E22" s="46"/>
      <c r="F22" s="47" t="s">
        <v>31</v>
      </c>
      <c r="G22" s="237">
        <f>SUM(G21)</f>
        <v>0</v>
      </c>
      <c r="H22" s="9"/>
      <c r="I22" s="9"/>
      <c r="J22" s="9"/>
      <c r="K22" s="9"/>
      <c r="L22" s="9"/>
      <c r="M22" s="9"/>
      <c r="N22" s="9"/>
      <c r="O22" s="9"/>
      <c r="P22" s="9"/>
      <c r="Q22" s="9"/>
    </row>
    <row r="23" spans="1:17" ht="18" customHeight="1" x14ac:dyDescent="0.25">
      <c r="A23" s="186"/>
      <c r="B23" s="54" t="s">
        <v>36</v>
      </c>
      <c r="C23" s="92" t="s">
        <v>37</v>
      </c>
      <c r="D23" s="55"/>
      <c r="E23" s="56"/>
      <c r="F23" s="57"/>
      <c r="G23" s="57"/>
      <c r="H23" s="9"/>
      <c r="I23" s="9"/>
      <c r="J23" s="9"/>
      <c r="K23" s="9"/>
      <c r="L23" s="9"/>
      <c r="M23" s="9"/>
      <c r="N23" s="9"/>
      <c r="O23" s="9"/>
      <c r="P23" s="9"/>
      <c r="Q23" s="9"/>
    </row>
    <row r="24" spans="1:17" ht="23.4" customHeight="1" thickBot="1" x14ac:dyDescent="0.3">
      <c r="A24" s="187"/>
      <c r="B24" s="39" t="s">
        <v>38</v>
      </c>
      <c r="C24" s="40" t="s">
        <v>39</v>
      </c>
      <c r="D24" s="41" t="s">
        <v>40</v>
      </c>
      <c r="E24" s="42">
        <v>128</v>
      </c>
      <c r="F24" s="235">
        <v>0</v>
      </c>
      <c r="G24" s="236">
        <f>E24*F24</f>
        <v>0</v>
      </c>
      <c r="H24" s="9"/>
      <c r="I24" s="9"/>
      <c r="J24" s="9"/>
      <c r="K24" s="9"/>
      <c r="L24" s="9"/>
      <c r="M24" s="9"/>
      <c r="N24" s="9"/>
      <c r="O24" s="9"/>
      <c r="P24" s="9"/>
      <c r="Q24" s="9"/>
    </row>
    <row r="25" spans="1:17" ht="14.25" customHeight="1" thickBot="1" x14ac:dyDescent="0.3">
      <c r="A25" s="188"/>
      <c r="B25" s="43"/>
      <c r="C25" s="44"/>
      <c r="D25" s="45"/>
      <c r="E25" s="46"/>
      <c r="F25" s="47" t="s">
        <v>31</v>
      </c>
      <c r="G25" s="237">
        <f>SUM(G24)</f>
        <v>0</v>
      </c>
      <c r="H25" s="9"/>
      <c r="I25" s="9"/>
      <c r="J25" s="9"/>
      <c r="K25" s="9"/>
      <c r="L25" s="9"/>
      <c r="M25" s="9"/>
      <c r="N25" s="9"/>
      <c r="O25" s="9"/>
      <c r="P25" s="9"/>
      <c r="Q25" s="9"/>
    </row>
    <row r="26" spans="1:17" ht="14.25" customHeight="1" x14ac:dyDescent="0.25">
      <c r="A26" s="186"/>
      <c r="B26" s="54" t="s">
        <v>41</v>
      </c>
      <c r="C26" s="92" t="s">
        <v>42</v>
      </c>
      <c r="D26" s="55"/>
      <c r="E26" s="56"/>
      <c r="F26" s="57"/>
      <c r="G26" s="57"/>
      <c r="H26" s="9"/>
      <c r="I26" s="9"/>
      <c r="J26" s="9"/>
      <c r="K26" s="9"/>
      <c r="L26" s="9"/>
      <c r="M26" s="9"/>
      <c r="N26" s="9"/>
      <c r="O26" s="9"/>
      <c r="P26" s="9"/>
      <c r="Q26" s="9"/>
    </row>
    <row r="27" spans="1:17" ht="34.200000000000003" customHeight="1" x14ac:dyDescent="0.25">
      <c r="A27" s="187"/>
      <c r="B27" s="30" t="s">
        <v>43</v>
      </c>
      <c r="C27" s="38" t="s">
        <v>44</v>
      </c>
      <c r="D27" s="35" t="s">
        <v>40</v>
      </c>
      <c r="E27" s="36">
        <v>291</v>
      </c>
      <c r="F27" s="234">
        <v>0</v>
      </c>
      <c r="G27" s="234">
        <f>E27*F27</f>
        <v>0</v>
      </c>
      <c r="H27" s="9"/>
      <c r="I27" s="9"/>
      <c r="J27" s="9"/>
      <c r="K27" s="9"/>
      <c r="L27" s="9"/>
      <c r="M27" s="9"/>
      <c r="N27" s="9"/>
      <c r="O27" s="9"/>
      <c r="P27" s="9"/>
      <c r="Q27" s="9"/>
    </row>
    <row r="28" spans="1:17" ht="34.799999999999997" customHeight="1" thickBot="1" x14ac:dyDescent="0.3">
      <c r="A28" s="186"/>
      <c r="B28" s="39" t="s">
        <v>45</v>
      </c>
      <c r="C28" s="40" t="s">
        <v>46</v>
      </c>
      <c r="D28" s="41" t="s">
        <v>40</v>
      </c>
      <c r="E28" s="42">
        <v>291</v>
      </c>
      <c r="F28" s="236">
        <v>0</v>
      </c>
      <c r="G28" s="236">
        <f>E28*F28</f>
        <v>0</v>
      </c>
      <c r="H28" s="9"/>
      <c r="I28" s="9"/>
      <c r="J28" s="9"/>
      <c r="K28" s="9"/>
      <c r="L28" s="9"/>
      <c r="M28" s="9"/>
      <c r="N28" s="9"/>
      <c r="O28" s="9"/>
      <c r="P28" s="9"/>
      <c r="Q28" s="9"/>
    </row>
    <row r="29" spans="1:17" ht="14.25" customHeight="1" thickBot="1" x14ac:dyDescent="0.3">
      <c r="A29" s="189"/>
      <c r="B29" s="58"/>
      <c r="C29" s="44"/>
      <c r="D29" s="45"/>
      <c r="E29" s="46"/>
      <c r="F29" s="59" t="s">
        <v>31</v>
      </c>
      <c r="G29" s="238">
        <f>SUM(G27:G28)</f>
        <v>0</v>
      </c>
      <c r="H29" s="9"/>
      <c r="I29" s="9"/>
      <c r="J29" s="9"/>
      <c r="K29" s="9"/>
      <c r="L29" s="9"/>
      <c r="M29" s="9"/>
      <c r="N29" s="9"/>
      <c r="O29" s="9"/>
      <c r="P29" s="9"/>
      <c r="Q29" s="9"/>
    </row>
    <row r="30" spans="1:17" ht="21" customHeight="1" thickBot="1" x14ac:dyDescent="0.3">
      <c r="A30" s="190"/>
      <c r="B30" s="117"/>
      <c r="C30" s="118"/>
      <c r="D30" s="119"/>
      <c r="E30" s="120"/>
      <c r="F30" s="121" t="s">
        <v>795</v>
      </c>
      <c r="G30" s="239">
        <f>SUM(G29)</f>
        <v>0</v>
      </c>
      <c r="H30" s="9"/>
      <c r="I30" s="9"/>
      <c r="J30" s="9"/>
      <c r="K30" s="9"/>
      <c r="L30" s="9"/>
      <c r="M30" s="9"/>
      <c r="N30" s="9"/>
      <c r="O30" s="9"/>
      <c r="P30" s="9"/>
      <c r="Q30" s="9"/>
    </row>
    <row r="31" spans="1:17" ht="7.8" customHeight="1" x14ac:dyDescent="0.25">
      <c r="A31" s="187"/>
      <c r="B31" s="168"/>
      <c r="C31" s="168"/>
      <c r="D31" s="168"/>
      <c r="E31" s="169"/>
      <c r="F31" s="170"/>
      <c r="G31" s="191"/>
      <c r="H31" s="9"/>
      <c r="I31" s="9"/>
      <c r="J31" s="9"/>
      <c r="K31" s="9"/>
      <c r="L31" s="9"/>
      <c r="M31" s="9"/>
      <c r="N31" s="9"/>
      <c r="O31" s="9"/>
      <c r="P31" s="9"/>
      <c r="Q31" s="9"/>
    </row>
    <row r="32" spans="1:17" ht="24.75" customHeight="1" x14ac:dyDescent="0.25">
      <c r="A32" s="225">
        <v>2</v>
      </c>
      <c r="B32" s="226"/>
      <c r="C32" s="227" t="s">
        <v>47</v>
      </c>
      <c r="D32" s="228"/>
      <c r="E32" s="229"/>
      <c r="F32" s="230"/>
      <c r="G32" s="231"/>
      <c r="H32" s="9"/>
      <c r="I32" s="9"/>
      <c r="J32" s="9"/>
      <c r="K32" s="9"/>
      <c r="L32" s="9"/>
      <c r="M32" s="9"/>
      <c r="N32" s="9"/>
      <c r="O32" s="9"/>
      <c r="P32" s="9"/>
      <c r="Q32" s="9"/>
    </row>
    <row r="33" spans="1:17" ht="14.25" customHeight="1" x14ac:dyDescent="0.25">
      <c r="A33" s="186"/>
      <c r="B33" s="54" t="s">
        <v>48</v>
      </c>
      <c r="C33" s="92" t="s">
        <v>49</v>
      </c>
      <c r="D33" s="55"/>
      <c r="E33" s="56"/>
      <c r="F33" s="57"/>
      <c r="G33" s="57"/>
      <c r="H33" s="9"/>
      <c r="I33" s="9"/>
      <c r="J33" s="9"/>
      <c r="K33" s="9"/>
      <c r="L33" s="9"/>
      <c r="M33" s="9"/>
      <c r="N33" s="9"/>
      <c r="O33" s="9"/>
      <c r="P33" s="9"/>
      <c r="Q33" s="9"/>
    </row>
    <row r="34" spans="1:17" ht="16.8" customHeight="1" x14ac:dyDescent="0.25">
      <c r="A34" s="186"/>
      <c r="B34" s="34" t="s">
        <v>50</v>
      </c>
      <c r="C34" s="76" t="s">
        <v>51</v>
      </c>
      <c r="D34" s="35" t="s">
        <v>52</v>
      </c>
      <c r="E34" s="36">
        <v>413</v>
      </c>
      <c r="F34" s="234">
        <v>0</v>
      </c>
      <c r="G34" s="234">
        <f>E34*F34</f>
        <v>0</v>
      </c>
      <c r="H34" s="9"/>
      <c r="I34" s="9"/>
      <c r="J34" s="9"/>
      <c r="K34" s="9"/>
      <c r="L34" s="9"/>
      <c r="M34" s="9"/>
      <c r="N34" s="9"/>
      <c r="O34" s="9"/>
      <c r="P34" s="9"/>
      <c r="Q34" s="9"/>
    </row>
    <row r="35" spans="1:17" ht="14.25" customHeight="1" x14ac:dyDescent="0.25">
      <c r="A35" s="187"/>
      <c r="B35" s="34" t="s">
        <v>53</v>
      </c>
      <c r="C35" s="76" t="s">
        <v>54</v>
      </c>
      <c r="D35" s="35" t="s">
        <v>52</v>
      </c>
      <c r="E35" s="36">
        <v>413</v>
      </c>
      <c r="F35" s="234">
        <v>0</v>
      </c>
      <c r="G35" s="234">
        <f>E35*F35</f>
        <v>0</v>
      </c>
      <c r="H35" s="9"/>
      <c r="I35" s="9"/>
      <c r="J35" s="9"/>
      <c r="K35" s="9"/>
      <c r="L35" s="9"/>
      <c r="M35" s="9"/>
      <c r="N35" s="9"/>
      <c r="O35" s="9"/>
      <c r="P35" s="9"/>
      <c r="Q35" s="9"/>
    </row>
    <row r="36" spans="1:17" ht="14.4" x14ac:dyDescent="0.25">
      <c r="A36" s="187"/>
      <c r="B36" s="34" t="s">
        <v>55</v>
      </c>
      <c r="C36" s="76" t="s">
        <v>56</v>
      </c>
      <c r="D36" s="35" t="s">
        <v>52</v>
      </c>
      <c r="E36" s="36">
        <v>28</v>
      </c>
      <c r="F36" s="234">
        <v>0</v>
      </c>
      <c r="G36" s="234">
        <f>E36*F36</f>
        <v>0</v>
      </c>
      <c r="H36" s="9"/>
      <c r="I36" s="9"/>
      <c r="J36" s="9"/>
      <c r="K36" s="9"/>
      <c r="L36" s="9"/>
      <c r="M36" s="9"/>
      <c r="N36" s="9"/>
      <c r="O36" s="9"/>
      <c r="P36" s="9"/>
      <c r="Q36" s="9"/>
    </row>
    <row r="37" spans="1:17" ht="14.4" x14ac:dyDescent="0.25">
      <c r="A37" s="187"/>
      <c r="B37" s="34" t="s">
        <v>57</v>
      </c>
      <c r="C37" s="76" t="s">
        <v>58</v>
      </c>
      <c r="D37" s="35" t="s">
        <v>52</v>
      </c>
      <c r="E37" s="36">
        <v>441</v>
      </c>
      <c r="F37" s="234">
        <v>0</v>
      </c>
      <c r="G37" s="234">
        <f>E37*F37</f>
        <v>0</v>
      </c>
      <c r="H37" s="9"/>
      <c r="I37" s="9"/>
      <c r="J37" s="9"/>
      <c r="K37" s="9"/>
      <c r="L37" s="9"/>
      <c r="M37" s="9"/>
      <c r="N37" s="9"/>
      <c r="O37" s="9"/>
      <c r="P37" s="9"/>
      <c r="Q37" s="9"/>
    </row>
    <row r="38" spans="1:17" ht="16.8" customHeight="1" thickBot="1" x14ac:dyDescent="0.3">
      <c r="A38" s="187"/>
      <c r="B38" s="60" t="s">
        <v>59</v>
      </c>
      <c r="C38" s="139" t="s">
        <v>60</v>
      </c>
      <c r="D38" s="41" t="s">
        <v>52</v>
      </c>
      <c r="E38" s="42">
        <v>225</v>
      </c>
      <c r="F38" s="236">
        <v>0</v>
      </c>
      <c r="G38" s="236">
        <f>E38*F38</f>
        <v>0</v>
      </c>
      <c r="H38" s="9"/>
      <c r="I38" s="9"/>
      <c r="J38" s="9"/>
      <c r="K38" s="9"/>
      <c r="L38" s="9"/>
      <c r="M38" s="9"/>
      <c r="N38" s="9"/>
      <c r="O38" s="9"/>
      <c r="P38" s="9"/>
      <c r="Q38" s="9"/>
    </row>
    <row r="39" spans="1:17" ht="15" customHeight="1" thickBot="1" x14ac:dyDescent="0.3">
      <c r="A39" s="188"/>
      <c r="B39" s="43"/>
      <c r="C39" s="44"/>
      <c r="D39" s="45"/>
      <c r="E39" s="46"/>
      <c r="F39" s="47" t="s">
        <v>31</v>
      </c>
      <c r="G39" s="237">
        <f>SUM(G34:G38)</f>
        <v>0</v>
      </c>
      <c r="H39" s="9"/>
      <c r="I39" s="9"/>
      <c r="J39" s="9"/>
      <c r="K39" s="9"/>
      <c r="L39" s="9"/>
      <c r="M39" s="9"/>
      <c r="N39" s="9"/>
      <c r="O39" s="9"/>
      <c r="P39" s="9"/>
      <c r="Q39" s="9"/>
    </row>
    <row r="40" spans="1:17" ht="14.25" customHeight="1" x14ac:dyDescent="0.25">
      <c r="A40" s="186"/>
      <c r="B40" s="54" t="s">
        <v>61</v>
      </c>
      <c r="C40" s="92" t="s">
        <v>62</v>
      </c>
      <c r="D40" s="55"/>
      <c r="E40" s="56"/>
      <c r="F40" s="57"/>
      <c r="G40" s="57"/>
      <c r="H40" s="9"/>
      <c r="I40" s="9"/>
      <c r="J40" s="9"/>
      <c r="K40" s="9"/>
      <c r="L40" s="9"/>
      <c r="M40" s="9"/>
      <c r="N40" s="9"/>
      <c r="O40" s="9"/>
      <c r="P40" s="9"/>
      <c r="Q40" s="9"/>
    </row>
    <row r="41" spans="1:17" ht="14.25" customHeight="1" x14ac:dyDescent="0.25">
      <c r="A41" s="187"/>
      <c r="B41" s="34" t="s">
        <v>63</v>
      </c>
      <c r="C41" s="76" t="s">
        <v>64</v>
      </c>
      <c r="D41" s="35" t="s">
        <v>52</v>
      </c>
      <c r="E41" s="36">
        <v>35</v>
      </c>
      <c r="F41" s="234">
        <v>0</v>
      </c>
      <c r="G41" s="234">
        <f>E41*F41</f>
        <v>0</v>
      </c>
      <c r="H41" s="9"/>
      <c r="I41" s="9"/>
      <c r="J41" s="9"/>
      <c r="K41" s="9"/>
      <c r="L41" s="9"/>
      <c r="M41" s="9"/>
      <c r="N41" s="9"/>
      <c r="O41" s="9"/>
      <c r="P41" s="9"/>
      <c r="Q41" s="9"/>
    </row>
    <row r="42" spans="1:17" ht="14.4" x14ac:dyDescent="0.25">
      <c r="A42" s="187"/>
      <c r="B42" s="34" t="s">
        <v>65</v>
      </c>
      <c r="C42" s="76" t="s">
        <v>697</v>
      </c>
      <c r="D42" s="35" t="s">
        <v>52</v>
      </c>
      <c r="E42" s="36">
        <v>6.5</v>
      </c>
      <c r="F42" s="234">
        <v>0</v>
      </c>
      <c r="G42" s="234">
        <f>E42*F42</f>
        <v>0</v>
      </c>
      <c r="H42" s="9"/>
      <c r="I42" s="9"/>
      <c r="J42" s="9"/>
      <c r="K42" s="9"/>
      <c r="L42" s="9"/>
      <c r="M42" s="9"/>
      <c r="N42" s="9"/>
      <c r="O42" s="9"/>
      <c r="P42" s="9"/>
      <c r="Q42" s="9"/>
    </row>
    <row r="43" spans="1:17" ht="14.4" x14ac:dyDescent="0.25">
      <c r="A43" s="187"/>
      <c r="B43" s="34" t="s">
        <v>66</v>
      </c>
      <c r="C43" s="76" t="s">
        <v>696</v>
      </c>
      <c r="D43" s="35" t="s">
        <v>40</v>
      </c>
      <c r="E43" s="36">
        <v>81</v>
      </c>
      <c r="F43" s="234">
        <v>0</v>
      </c>
      <c r="G43" s="234">
        <f>E43*F43</f>
        <v>0</v>
      </c>
      <c r="H43" s="9"/>
      <c r="I43" s="9"/>
      <c r="J43" s="9"/>
      <c r="K43" s="9"/>
      <c r="L43" s="9"/>
      <c r="M43" s="9"/>
      <c r="N43" s="9"/>
      <c r="O43" s="9"/>
      <c r="P43" s="9"/>
      <c r="Q43" s="9"/>
    </row>
    <row r="44" spans="1:17" ht="14.4" x14ac:dyDescent="0.25">
      <c r="A44" s="187"/>
      <c r="B44" s="34" t="s">
        <v>67</v>
      </c>
      <c r="C44" s="76" t="s">
        <v>698</v>
      </c>
      <c r="D44" s="35" t="s">
        <v>52</v>
      </c>
      <c r="E44" s="36">
        <v>16</v>
      </c>
      <c r="F44" s="234">
        <v>0</v>
      </c>
      <c r="G44" s="234">
        <f>E44*F44</f>
        <v>0</v>
      </c>
      <c r="H44" s="9"/>
      <c r="I44" s="9"/>
      <c r="J44" s="9"/>
      <c r="K44" s="9"/>
      <c r="L44" s="9"/>
      <c r="M44" s="9"/>
      <c r="N44" s="9"/>
      <c r="O44" s="9"/>
      <c r="P44" s="9"/>
      <c r="Q44" s="9"/>
    </row>
    <row r="45" spans="1:17" thickBot="1" x14ac:dyDescent="0.3">
      <c r="A45" s="187"/>
      <c r="B45" s="60" t="s">
        <v>68</v>
      </c>
      <c r="C45" s="139" t="s">
        <v>69</v>
      </c>
      <c r="D45" s="41" t="s">
        <v>40</v>
      </c>
      <c r="E45" s="42">
        <v>300</v>
      </c>
      <c r="F45" s="236">
        <v>0</v>
      </c>
      <c r="G45" s="236">
        <f>E45*F45</f>
        <v>0</v>
      </c>
      <c r="H45" s="9"/>
      <c r="I45" s="9"/>
      <c r="J45" s="9"/>
      <c r="K45" s="9"/>
      <c r="L45" s="9"/>
      <c r="M45" s="9"/>
      <c r="N45" s="9"/>
      <c r="O45" s="9"/>
      <c r="P45" s="9"/>
      <c r="Q45" s="9"/>
    </row>
    <row r="46" spans="1:17" ht="16.8" customHeight="1" thickBot="1" x14ac:dyDescent="0.3">
      <c r="A46" s="192"/>
      <c r="B46" s="64"/>
      <c r="C46" s="44"/>
      <c r="D46" s="45"/>
      <c r="E46" s="46"/>
      <c r="F46" s="59" t="s">
        <v>31</v>
      </c>
      <c r="G46" s="238">
        <f>SUM(G41:G45)</f>
        <v>0</v>
      </c>
      <c r="H46" s="9"/>
      <c r="I46" s="9"/>
      <c r="J46" s="9"/>
      <c r="K46" s="9"/>
      <c r="L46" s="9"/>
      <c r="M46" s="9"/>
      <c r="N46" s="9"/>
      <c r="O46" s="9"/>
      <c r="P46" s="9"/>
      <c r="Q46" s="9"/>
    </row>
    <row r="47" spans="1:17" ht="14.25" customHeight="1" x14ac:dyDescent="0.25">
      <c r="A47" s="186"/>
      <c r="B47" s="54" t="s">
        <v>70</v>
      </c>
      <c r="C47" s="62" t="s">
        <v>71</v>
      </c>
      <c r="D47" s="171"/>
      <c r="E47" s="172"/>
      <c r="F47" s="63"/>
      <c r="G47" s="63"/>
      <c r="H47" s="9"/>
      <c r="I47" s="9"/>
      <c r="J47" s="9"/>
      <c r="K47" s="9"/>
      <c r="L47" s="9"/>
      <c r="M47" s="9"/>
      <c r="N47" s="9"/>
      <c r="O47" s="9"/>
      <c r="P47" s="9"/>
      <c r="Q47" s="9"/>
    </row>
    <row r="48" spans="1:17" ht="14.4" x14ac:dyDescent="0.25">
      <c r="A48" s="187"/>
      <c r="B48" s="34" t="s">
        <v>72</v>
      </c>
      <c r="C48" s="76" t="s">
        <v>73</v>
      </c>
      <c r="D48" s="35" t="s">
        <v>74</v>
      </c>
      <c r="E48" s="36">
        <v>31</v>
      </c>
      <c r="F48" s="234">
        <v>0</v>
      </c>
      <c r="G48" s="234">
        <f>E48*F48</f>
        <v>0</v>
      </c>
      <c r="H48" s="9"/>
      <c r="I48" s="9"/>
      <c r="J48" s="9"/>
      <c r="K48" s="9"/>
      <c r="L48" s="9"/>
      <c r="M48" s="9"/>
      <c r="N48" s="9"/>
      <c r="O48" s="9"/>
      <c r="P48" s="9"/>
      <c r="Q48" s="9"/>
    </row>
    <row r="49" spans="1:17" thickBot="1" x14ac:dyDescent="0.3">
      <c r="A49" s="187"/>
      <c r="B49" s="61" t="s">
        <v>75</v>
      </c>
      <c r="C49" s="139" t="s">
        <v>76</v>
      </c>
      <c r="D49" s="41" t="s">
        <v>74</v>
      </c>
      <c r="E49" s="42">
        <v>6.5</v>
      </c>
      <c r="F49" s="236">
        <v>0</v>
      </c>
      <c r="G49" s="236">
        <f>E49*F49</f>
        <v>0</v>
      </c>
      <c r="H49" s="9"/>
      <c r="I49" s="9"/>
      <c r="J49" s="9"/>
      <c r="K49" s="9"/>
      <c r="L49" s="9"/>
      <c r="M49" s="9"/>
      <c r="N49" s="9"/>
      <c r="O49" s="9"/>
      <c r="P49" s="9"/>
      <c r="Q49" s="9"/>
    </row>
    <row r="50" spans="1:17" ht="17.399999999999999" customHeight="1" thickBot="1" x14ac:dyDescent="0.3">
      <c r="A50" s="192"/>
      <c r="B50" s="64"/>
      <c r="C50" s="44"/>
      <c r="D50" s="45"/>
      <c r="E50" s="46"/>
      <c r="F50" s="59" t="s">
        <v>31</v>
      </c>
      <c r="G50" s="238">
        <f>SUM(G48:G49)</f>
        <v>0</v>
      </c>
      <c r="H50" s="9"/>
      <c r="I50" s="9"/>
      <c r="J50" s="9"/>
      <c r="K50" s="9"/>
      <c r="L50" s="9"/>
      <c r="M50" s="9"/>
      <c r="N50" s="9"/>
      <c r="O50" s="9"/>
      <c r="P50" s="9"/>
      <c r="Q50" s="9"/>
    </row>
    <row r="51" spans="1:17" ht="15.6" customHeight="1" x14ac:dyDescent="0.25">
      <c r="A51" s="186"/>
      <c r="B51" s="54" t="s">
        <v>77</v>
      </c>
      <c r="C51" s="62" t="s">
        <v>78</v>
      </c>
      <c r="D51" s="171"/>
      <c r="E51" s="172"/>
      <c r="F51" s="63"/>
      <c r="G51" s="63"/>
      <c r="H51" s="9"/>
      <c r="I51" s="9"/>
      <c r="J51" s="9"/>
      <c r="K51" s="9"/>
      <c r="L51" s="9"/>
      <c r="M51" s="9"/>
      <c r="N51" s="9"/>
      <c r="O51" s="9"/>
      <c r="P51" s="9"/>
      <c r="Q51" s="9"/>
    </row>
    <row r="52" spans="1:17" ht="14.4" x14ac:dyDescent="0.25">
      <c r="A52" s="187"/>
      <c r="B52" s="34" t="s">
        <v>79</v>
      </c>
      <c r="C52" s="76" t="s">
        <v>794</v>
      </c>
      <c r="D52" s="35" t="s">
        <v>52</v>
      </c>
      <c r="E52" s="36">
        <v>12</v>
      </c>
      <c r="F52" s="234">
        <v>0</v>
      </c>
      <c r="G52" s="234">
        <f>E52*F52</f>
        <v>0</v>
      </c>
      <c r="H52" s="9"/>
      <c r="I52" s="9"/>
      <c r="J52" s="9"/>
      <c r="K52" s="9"/>
      <c r="L52" s="9"/>
      <c r="M52" s="9"/>
      <c r="N52" s="9"/>
      <c r="O52" s="9"/>
      <c r="P52" s="9"/>
      <c r="Q52" s="9"/>
    </row>
    <row r="53" spans="1:17" ht="14.4" x14ac:dyDescent="0.25">
      <c r="A53" s="186"/>
      <c r="B53" s="34" t="s">
        <v>80</v>
      </c>
      <c r="C53" s="76" t="s">
        <v>81</v>
      </c>
      <c r="D53" s="35" t="s">
        <v>52</v>
      </c>
      <c r="E53" s="36">
        <v>2</v>
      </c>
      <c r="F53" s="234">
        <v>0</v>
      </c>
      <c r="G53" s="234">
        <f>E53*F53</f>
        <v>0</v>
      </c>
      <c r="H53" s="9"/>
      <c r="I53" s="9"/>
      <c r="J53" s="9"/>
      <c r="K53" s="9"/>
      <c r="L53" s="9"/>
      <c r="M53" s="9"/>
      <c r="N53" s="9"/>
      <c r="O53" s="9"/>
      <c r="P53" s="9"/>
      <c r="Q53" s="9"/>
    </row>
    <row r="54" spans="1:17" ht="14.4" x14ac:dyDescent="0.25">
      <c r="A54" s="187"/>
      <c r="B54" s="34" t="s">
        <v>82</v>
      </c>
      <c r="C54" s="76" t="s">
        <v>83</v>
      </c>
      <c r="D54" s="35" t="s">
        <v>40</v>
      </c>
      <c r="E54" s="36">
        <v>300</v>
      </c>
      <c r="F54" s="234">
        <v>0</v>
      </c>
      <c r="G54" s="234">
        <f>E54*F54</f>
        <v>0</v>
      </c>
      <c r="H54" s="9"/>
      <c r="I54" s="9"/>
      <c r="J54" s="9"/>
      <c r="K54" s="9"/>
      <c r="L54" s="9"/>
      <c r="M54" s="9"/>
      <c r="N54" s="9"/>
      <c r="O54" s="9"/>
      <c r="P54" s="9"/>
      <c r="Q54" s="9"/>
    </row>
    <row r="55" spans="1:17" thickBot="1" x14ac:dyDescent="0.3">
      <c r="A55" s="187"/>
      <c r="B55" s="34" t="s">
        <v>84</v>
      </c>
      <c r="C55" s="76" t="s">
        <v>85</v>
      </c>
      <c r="D55" s="35" t="s">
        <v>40</v>
      </c>
      <c r="E55" s="36">
        <v>48</v>
      </c>
      <c r="F55" s="234">
        <v>0</v>
      </c>
      <c r="G55" s="234">
        <f>E55*F55</f>
        <v>0</v>
      </c>
      <c r="H55" s="9"/>
      <c r="I55" s="9"/>
      <c r="J55" s="9"/>
      <c r="K55" s="9"/>
      <c r="L55" s="9"/>
      <c r="M55" s="9"/>
      <c r="N55" s="9"/>
      <c r="O55" s="9"/>
      <c r="P55" s="9"/>
      <c r="Q55" s="9"/>
    </row>
    <row r="56" spans="1:17" ht="19.2" customHeight="1" thickBot="1" x14ac:dyDescent="0.3">
      <c r="A56" s="192"/>
      <c r="B56" s="64"/>
      <c r="C56" s="44"/>
      <c r="D56" s="45"/>
      <c r="E56" s="46"/>
      <c r="F56" s="59" t="s">
        <v>31</v>
      </c>
      <c r="G56" s="238">
        <f>SUM(G52:G55)</f>
        <v>0</v>
      </c>
      <c r="H56" s="9"/>
      <c r="I56" s="9"/>
      <c r="J56" s="9"/>
      <c r="K56" s="9"/>
      <c r="L56" s="9"/>
      <c r="M56" s="9"/>
      <c r="N56" s="9"/>
      <c r="O56" s="9"/>
      <c r="P56" s="9"/>
      <c r="Q56" s="9"/>
    </row>
    <row r="57" spans="1:17" ht="16.8" customHeight="1" x14ac:dyDescent="0.25">
      <c r="A57" s="186"/>
      <c r="B57" s="54" t="s">
        <v>87</v>
      </c>
      <c r="C57" s="62" t="s">
        <v>88</v>
      </c>
      <c r="D57" s="171"/>
      <c r="E57" s="172"/>
      <c r="F57" s="63"/>
      <c r="G57" s="63"/>
      <c r="H57" s="9"/>
      <c r="I57" s="9"/>
      <c r="J57" s="9"/>
      <c r="K57" s="9"/>
      <c r="L57" s="9"/>
      <c r="M57" s="9"/>
      <c r="N57" s="9"/>
      <c r="O57" s="9"/>
      <c r="P57" s="9"/>
      <c r="Q57" s="9"/>
    </row>
    <row r="58" spans="1:17" ht="14.25" customHeight="1" x14ac:dyDescent="0.25">
      <c r="A58" s="186"/>
      <c r="B58" s="34" t="s">
        <v>89</v>
      </c>
      <c r="C58" s="76" t="s">
        <v>90</v>
      </c>
      <c r="D58" s="35" t="s">
        <v>74</v>
      </c>
      <c r="E58" s="36">
        <v>2340</v>
      </c>
      <c r="F58" s="234">
        <v>0</v>
      </c>
      <c r="G58" s="234">
        <f>E58*F58</f>
        <v>0</v>
      </c>
      <c r="H58" s="9"/>
      <c r="I58" s="9"/>
      <c r="J58" s="9"/>
      <c r="K58" s="9"/>
      <c r="L58" s="9"/>
      <c r="M58" s="9"/>
      <c r="N58" s="9"/>
      <c r="O58" s="9"/>
      <c r="P58" s="9"/>
      <c r="Q58" s="9"/>
    </row>
    <row r="59" spans="1:17" ht="14.25" customHeight="1" x14ac:dyDescent="0.25">
      <c r="A59" s="187"/>
      <c r="B59" s="34" t="s">
        <v>91</v>
      </c>
      <c r="C59" s="76" t="s">
        <v>92</v>
      </c>
      <c r="D59" s="35" t="s">
        <v>74</v>
      </c>
      <c r="E59" s="36">
        <v>5700</v>
      </c>
      <c r="F59" s="234">
        <v>0</v>
      </c>
      <c r="G59" s="234">
        <f>E59*F59</f>
        <v>0</v>
      </c>
      <c r="H59" s="9"/>
      <c r="I59" s="9"/>
      <c r="J59" s="9"/>
      <c r="K59" s="9"/>
      <c r="L59" s="9"/>
      <c r="M59" s="9"/>
      <c r="N59" s="9"/>
      <c r="O59" s="9"/>
      <c r="P59" s="9"/>
      <c r="Q59" s="9"/>
    </row>
    <row r="60" spans="1:17" ht="14.25" customHeight="1" thickBot="1" x14ac:dyDescent="0.3">
      <c r="A60" s="187"/>
      <c r="B60" s="60" t="s">
        <v>93</v>
      </c>
      <c r="C60" s="139" t="s">
        <v>94</v>
      </c>
      <c r="D60" s="41" t="s">
        <v>74</v>
      </c>
      <c r="E60" s="42">
        <v>912</v>
      </c>
      <c r="F60" s="236">
        <v>0</v>
      </c>
      <c r="G60" s="236">
        <f>E60*F60</f>
        <v>0</v>
      </c>
      <c r="H60" s="9"/>
      <c r="I60" s="9"/>
      <c r="J60" s="9"/>
      <c r="K60" s="9"/>
      <c r="L60" s="9"/>
      <c r="M60" s="9"/>
      <c r="N60" s="9"/>
      <c r="O60" s="9"/>
      <c r="P60" s="9"/>
      <c r="Q60" s="9"/>
    </row>
    <row r="61" spans="1:17" ht="18" customHeight="1" thickBot="1" x14ac:dyDescent="0.3">
      <c r="A61" s="192"/>
      <c r="B61" s="64"/>
      <c r="C61" s="44"/>
      <c r="D61" s="45"/>
      <c r="E61" s="46"/>
      <c r="F61" s="59" t="s">
        <v>31</v>
      </c>
      <c r="G61" s="238">
        <f>SUM(G58:G60)</f>
        <v>0</v>
      </c>
      <c r="H61" s="9"/>
      <c r="I61" s="9"/>
      <c r="J61" s="9"/>
      <c r="K61" s="9"/>
      <c r="L61" s="9"/>
      <c r="M61" s="9"/>
      <c r="N61" s="9"/>
      <c r="O61" s="9"/>
      <c r="P61" s="9"/>
      <c r="Q61" s="9"/>
    </row>
    <row r="62" spans="1:17" ht="19.2" customHeight="1" x14ac:dyDescent="0.25">
      <c r="A62" s="186"/>
      <c r="B62" s="54" t="s">
        <v>95</v>
      </c>
      <c r="C62" s="92" t="s">
        <v>785</v>
      </c>
      <c r="D62" s="55"/>
      <c r="E62" s="56"/>
      <c r="F62" s="57"/>
      <c r="G62" s="57"/>
      <c r="H62" s="9"/>
      <c r="I62" s="9"/>
      <c r="J62" s="9"/>
      <c r="K62" s="9"/>
      <c r="L62" s="9"/>
      <c r="M62" s="9"/>
      <c r="N62" s="9"/>
      <c r="O62" s="9"/>
      <c r="P62" s="9"/>
      <c r="Q62" s="9"/>
    </row>
    <row r="63" spans="1:17" s="185" customFormat="1" ht="34.200000000000003" customHeight="1" x14ac:dyDescent="0.25">
      <c r="A63" s="186"/>
      <c r="B63" s="34" t="s">
        <v>615</v>
      </c>
      <c r="C63" s="76" t="s">
        <v>793</v>
      </c>
      <c r="D63" s="35" t="s">
        <v>52</v>
      </c>
      <c r="E63" s="36">
        <v>0.6</v>
      </c>
      <c r="F63" s="234">
        <v>0</v>
      </c>
      <c r="G63" s="234">
        <f>E63*F63</f>
        <v>0</v>
      </c>
      <c r="H63" s="9"/>
      <c r="I63" s="9"/>
      <c r="J63" s="9"/>
      <c r="K63" s="9"/>
      <c r="L63" s="9"/>
      <c r="M63" s="9"/>
      <c r="N63" s="9"/>
      <c r="O63" s="9"/>
      <c r="P63" s="9"/>
      <c r="Q63" s="9"/>
    </row>
    <row r="64" spans="1:17" ht="57.6" x14ac:dyDescent="0.25">
      <c r="A64" s="187"/>
      <c r="B64" s="34" t="s">
        <v>96</v>
      </c>
      <c r="C64" s="76" t="s">
        <v>786</v>
      </c>
      <c r="D64" s="35" t="s">
        <v>74</v>
      </c>
      <c r="E64" s="36">
        <v>400</v>
      </c>
      <c r="F64" s="234">
        <v>0</v>
      </c>
      <c r="G64" s="234">
        <f>E64*F64</f>
        <v>0</v>
      </c>
      <c r="H64" s="9"/>
      <c r="I64" s="9"/>
      <c r="J64" s="9"/>
      <c r="K64" s="9"/>
      <c r="L64" s="9"/>
      <c r="M64" s="9"/>
      <c r="N64" s="9"/>
      <c r="O64" s="9"/>
      <c r="P64" s="9"/>
      <c r="Q64" s="9"/>
    </row>
    <row r="65" spans="1:17" ht="55.8" customHeight="1" x14ac:dyDescent="0.25">
      <c r="A65" s="187"/>
      <c r="B65" s="34" t="s">
        <v>788</v>
      </c>
      <c r="C65" s="139" t="s">
        <v>787</v>
      </c>
      <c r="D65" s="41" t="s">
        <v>100</v>
      </c>
      <c r="E65" s="42">
        <v>7</v>
      </c>
      <c r="F65" s="236">
        <v>0</v>
      </c>
      <c r="G65" s="234">
        <f>E65*F65</f>
        <v>0</v>
      </c>
      <c r="H65" s="9"/>
      <c r="I65" s="9"/>
      <c r="J65" s="9"/>
      <c r="K65" s="9"/>
      <c r="L65" s="9"/>
      <c r="M65" s="9"/>
      <c r="N65" s="9"/>
      <c r="O65" s="9"/>
      <c r="P65" s="9"/>
      <c r="Q65" s="9"/>
    </row>
    <row r="66" spans="1:17" s="185" customFormat="1" ht="49.2" customHeight="1" x14ac:dyDescent="0.25">
      <c r="A66" s="187"/>
      <c r="B66" s="34" t="s">
        <v>790</v>
      </c>
      <c r="C66" s="139" t="s">
        <v>789</v>
      </c>
      <c r="D66" s="41" t="s">
        <v>100</v>
      </c>
      <c r="E66" s="42">
        <v>7</v>
      </c>
      <c r="F66" s="236">
        <v>0</v>
      </c>
      <c r="G66" s="234">
        <f>E66*F66</f>
        <v>0</v>
      </c>
      <c r="H66" s="9"/>
      <c r="I66" s="9"/>
      <c r="J66" s="9"/>
      <c r="K66" s="9"/>
      <c r="L66" s="9"/>
      <c r="M66" s="9"/>
      <c r="N66" s="9"/>
      <c r="O66" s="9"/>
      <c r="P66" s="9"/>
      <c r="Q66" s="9"/>
    </row>
    <row r="67" spans="1:17" s="185" customFormat="1" ht="37.799999999999997" customHeight="1" thickBot="1" x14ac:dyDescent="0.3">
      <c r="A67" s="187"/>
      <c r="B67" s="34" t="s">
        <v>792</v>
      </c>
      <c r="C67" s="139" t="s">
        <v>791</v>
      </c>
      <c r="D67" s="41" t="s">
        <v>28</v>
      </c>
      <c r="E67" s="42">
        <v>20</v>
      </c>
      <c r="F67" s="236">
        <v>0</v>
      </c>
      <c r="G67" s="236">
        <f>E67*F67</f>
        <v>0</v>
      </c>
      <c r="H67" s="9"/>
      <c r="I67" s="9"/>
      <c r="J67" s="9"/>
      <c r="K67" s="9"/>
      <c r="L67" s="9"/>
      <c r="M67" s="9"/>
      <c r="N67" s="9"/>
      <c r="O67" s="9"/>
      <c r="P67" s="9"/>
      <c r="Q67" s="9"/>
    </row>
    <row r="68" spans="1:17" ht="18.600000000000001" customHeight="1" thickBot="1" x14ac:dyDescent="0.3">
      <c r="A68" s="192"/>
      <c r="B68" s="64"/>
      <c r="C68" s="44"/>
      <c r="D68" s="45"/>
      <c r="E68" s="46"/>
      <c r="F68" s="59" t="s">
        <v>31</v>
      </c>
      <c r="G68" s="238">
        <f>SUM(G63:G67)</f>
        <v>0</v>
      </c>
      <c r="H68" s="9"/>
      <c r="I68" s="9"/>
      <c r="J68" s="9"/>
      <c r="K68" s="9"/>
      <c r="L68" s="9"/>
      <c r="M68" s="9"/>
      <c r="N68" s="9"/>
      <c r="O68" s="9"/>
      <c r="P68" s="9"/>
      <c r="Q68" s="9"/>
    </row>
    <row r="69" spans="1:17" ht="23.4" customHeight="1" thickBot="1" x14ac:dyDescent="0.3">
      <c r="A69" s="190"/>
      <c r="B69" s="117"/>
      <c r="C69" s="118"/>
      <c r="D69" s="119"/>
      <c r="E69" s="120"/>
      <c r="F69" s="121" t="s">
        <v>796</v>
      </c>
      <c r="G69" s="239">
        <f>+G68+G61+G56+G50+G46+G39</f>
        <v>0</v>
      </c>
      <c r="H69" s="9"/>
      <c r="I69" s="9"/>
      <c r="J69" s="9"/>
      <c r="K69" s="9"/>
      <c r="L69" s="9"/>
      <c r="M69" s="9"/>
      <c r="N69" s="9"/>
      <c r="O69" s="9"/>
      <c r="P69" s="9"/>
      <c r="Q69" s="9"/>
    </row>
    <row r="70" spans="1:17" ht="9.6" customHeight="1" x14ac:dyDescent="0.25">
      <c r="A70" s="187"/>
      <c r="B70" s="168"/>
      <c r="C70" s="168"/>
      <c r="D70" s="168"/>
      <c r="E70" s="169"/>
      <c r="F70" s="170"/>
      <c r="G70" s="191"/>
      <c r="H70" s="9"/>
      <c r="I70" s="9"/>
      <c r="J70" s="9"/>
      <c r="K70" s="9"/>
      <c r="L70" s="9"/>
      <c r="M70" s="9"/>
      <c r="N70" s="9"/>
      <c r="O70" s="9"/>
      <c r="P70" s="9"/>
      <c r="Q70" s="9"/>
    </row>
    <row r="71" spans="1:17" ht="42" customHeight="1" x14ac:dyDescent="0.25">
      <c r="A71" s="225">
        <v>3</v>
      </c>
      <c r="B71" s="226"/>
      <c r="C71" s="227" t="s">
        <v>628</v>
      </c>
      <c r="D71" s="228"/>
      <c r="E71" s="229"/>
      <c r="F71" s="230"/>
      <c r="G71" s="231"/>
      <c r="H71" s="9"/>
      <c r="I71" s="9"/>
      <c r="J71" s="9"/>
      <c r="K71" s="9"/>
      <c r="L71" s="9"/>
      <c r="M71" s="9"/>
      <c r="N71" s="9"/>
      <c r="O71" s="9"/>
      <c r="P71" s="9"/>
      <c r="Q71" s="9"/>
    </row>
    <row r="72" spans="1:17" ht="15.6" x14ac:dyDescent="0.25">
      <c r="A72" s="186"/>
      <c r="B72" s="54" t="s">
        <v>97</v>
      </c>
      <c r="C72" s="62" t="s">
        <v>98</v>
      </c>
      <c r="D72" s="171"/>
      <c r="E72" s="172"/>
      <c r="F72" s="63"/>
      <c r="G72" s="63"/>
      <c r="H72" s="9"/>
      <c r="I72" s="9"/>
      <c r="J72" s="9"/>
      <c r="K72" s="9"/>
      <c r="L72" s="9"/>
      <c r="M72" s="9"/>
      <c r="N72" s="9"/>
      <c r="O72" s="9"/>
      <c r="P72" s="9"/>
      <c r="Q72" s="9"/>
    </row>
    <row r="73" spans="1:17" s="138" customFormat="1" ht="14.4" x14ac:dyDescent="0.25">
      <c r="A73" s="186"/>
      <c r="B73" s="34" t="s">
        <v>99</v>
      </c>
      <c r="C73" s="76" t="s">
        <v>630</v>
      </c>
      <c r="D73" s="35" t="s">
        <v>100</v>
      </c>
      <c r="E73" s="36">
        <v>480</v>
      </c>
      <c r="F73" s="234">
        <v>0</v>
      </c>
      <c r="G73" s="234">
        <f>+F73*E73</f>
        <v>0</v>
      </c>
      <c r="H73" s="9"/>
      <c r="I73" s="9"/>
      <c r="J73" s="9"/>
      <c r="K73" s="9"/>
      <c r="L73" s="9"/>
      <c r="M73" s="9"/>
      <c r="N73" s="9"/>
      <c r="O73" s="9"/>
      <c r="P73" s="9"/>
      <c r="Q73" s="9"/>
    </row>
    <row r="74" spans="1:17" ht="28.8" x14ac:dyDescent="0.25">
      <c r="A74" s="186"/>
      <c r="B74" s="34" t="s">
        <v>101</v>
      </c>
      <c r="C74" s="76" t="s">
        <v>631</v>
      </c>
      <c r="D74" s="35" t="s">
        <v>52</v>
      </c>
      <c r="E74" s="36">
        <v>278</v>
      </c>
      <c r="F74" s="234">
        <v>0</v>
      </c>
      <c r="G74" s="234">
        <f>+F74*E74</f>
        <v>0</v>
      </c>
      <c r="H74" s="9"/>
      <c r="I74" s="9"/>
      <c r="J74" s="9"/>
      <c r="K74" s="9"/>
      <c r="L74" s="9"/>
      <c r="M74" s="9"/>
      <c r="N74" s="9"/>
      <c r="O74" s="9"/>
      <c r="P74" s="9"/>
      <c r="Q74" s="9"/>
    </row>
    <row r="75" spans="1:17" thickBot="1" x14ac:dyDescent="0.3">
      <c r="A75" s="186"/>
      <c r="B75" s="60" t="s">
        <v>629</v>
      </c>
      <c r="C75" s="139" t="s">
        <v>102</v>
      </c>
      <c r="D75" s="41" t="s">
        <v>52</v>
      </c>
      <c r="E75" s="42">
        <v>214</v>
      </c>
      <c r="F75" s="236">
        <v>0</v>
      </c>
      <c r="G75" s="236">
        <f>+F75*E75</f>
        <v>0</v>
      </c>
      <c r="H75" s="9"/>
      <c r="I75" s="9"/>
      <c r="J75" s="9"/>
      <c r="K75" s="9"/>
      <c r="L75" s="9"/>
      <c r="M75" s="9"/>
      <c r="N75" s="9"/>
      <c r="O75" s="9"/>
      <c r="P75" s="9"/>
      <c r="Q75" s="9"/>
    </row>
    <row r="76" spans="1:17" ht="14.25" customHeight="1" thickBot="1" x14ac:dyDescent="0.3">
      <c r="A76" s="193"/>
      <c r="B76" s="64"/>
      <c r="C76" s="44"/>
      <c r="D76" s="45"/>
      <c r="E76" s="46"/>
      <c r="F76" s="59" t="s">
        <v>31</v>
      </c>
      <c r="G76" s="238">
        <f>SUM(G73:G75)</f>
        <v>0</v>
      </c>
      <c r="H76" s="9"/>
      <c r="I76" s="9"/>
      <c r="J76" s="9"/>
      <c r="K76" s="9"/>
      <c r="L76" s="9"/>
      <c r="M76" s="9"/>
      <c r="N76" s="9"/>
      <c r="O76" s="9"/>
      <c r="P76" s="9"/>
      <c r="Q76" s="9"/>
    </row>
    <row r="77" spans="1:17" ht="16.2" customHeight="1" x14ac:dyDescent="0.25">
      <c r="A77" s="186"/>
      <c r="B77" s="54" t="s">
        <v>103</v>
      </c>
      <c r="C77" s="62" t="s">
        <v>632</v>
      </c>
      <c r="D77" s="171"/>
      <c r="E77" s="172"/>
      <c r="F77" s="63"/>
      <c r="G77" s="63"/>
      <c r="H77" s="9"/>
      <c r="I77" s="9"/>
      <c r="J77" s="9"/>
      <c r="K77" s="9"/>
      <c r="L77" s="9"/>
      <c r="M77" s="9"/>
      <c r="N77" s="9"/>
      <c r="O77" s="9"/>
      <c r="P77" s="9"/>
      <c r="Q77" s="9"/>
    </row>
    <row r="78" spans="1:17" ht="14.25" customHeight="1" x14ac:dyDescent="0.25">
      <c r="A78" s="186"/>
      <c r="B78" s="34" t="s">
        <v>616</v>
      </c>
      <c r="C78" s="76" t="s">
        <v>104</v>
      </c>
      <c r="D78" s="35" t="s">
        <v>100</v>
      </c>
      <c r="E78" s="36">
        <v>52</v>
      </c>
      <c r="F78" s="234">
        <v>0</v>
      </c>
      <c r="G78" s="234">
        <f t="shared" ref="G78:G84" si="0">+F78*E78</f>
        <v>0</v>
      </c>
      <c r="H78" s="9"/>
      <c r="I78" s="9"/>
      <c r="J78" s="9"/>
      <c r="K78" s="9"/>
      <c r="L78" s="9"/>
      <c r="M78" s="9"/>
      <c r="N78" s="9"/>
      <c r="O78" s="9"/>
      <c r="P78" s="9"/>
      <c r="Q78" s="9"/>
    </row>
    <row r="79" spans="1:17" ht="14.25" customHeight="1" x14ac:dyDescent="0.25">
      <c r="A79" s="186"/>
      <c r="B79" s="34" t="s">
        <v>617</v>
      </c>
      <c r="C79" s="76" t="s">
        <v>105</v>
      </c>
      <c r="D79" s="35" t="s">
        <v>100</v>
      </c>
      <c r="E79" s="36">
        <v>27</v>
      </c>
      <c r="F79" s="234">
        <v>0</v>
      </c>
      <c r="G79" s="234">
        <f t="shared" si="0"/>
        <v>0</v>
      </c>
      <c r="H79" s="9"/>
      <c r="I79" s="9"/>
      <c r="J79" s="9"/>
      <c r="K79" s="9"/>
      <c r="L79" s="9"/>
      <c r="M79" s="9"/>
      <c r="N79" s="9"/>
      <c r="O79" s="9"/>
      <c r="P79" s="9"/>
      <c r="Q79" s="9"/>
    </row>
    <row r="80" spans="1:17" ht="14.25" customHeight="1" x14ac:dyDescent="0.25">
      <c r="A80" s="186"/>
      <c r="B80" s="34" t="s">
        <v>618</v>
      </c>
      <c r="C80" s="76" t="s">
        <v>106</v>
      </c>
      <c r="D80" s="35" t="s">
        <v>100</v>
      </c>
      <c r="E80" s="36">
        <v>11</v>
      </c>
      <c r="F80" s="234">
        <v>0</v>
      </c>
      <c r="G80" s="234">
        <f t="shared" si="0"/>
        <v>0</v>
      </c>
      <c r="H80" s="9"/>
      <c r="I80" s="9"/>
      <c r="J80" s="9"/>
      <c r="K80" s="9"/>
      <c r="L80" s="9"/>
      <c r="M80" s="9"/>
      <c r="N80" s="9"/>
      <c r="O80" s="9"/>
      <c r="P80" s="9"/>
      <c r="Q80" s="9"/>
    </row>
    <row r="81" spans="1:17" ht="28.8" x14ac:dyDescent="0.25">
      <c r="A81" s="186"/>
      <c r="B81" s="34" t="s">
        <v>619</v>
      </c>
      <c r="C81" s="76" t="s">
        <v>623</v>
      </c>
      <c r="D81" s="35" t="s">
        <v>28</v>
      </c>
      <c r="E81" s="36">
        <v>17</v>
      </c>
      <c r="F81" s="234">
        <v>0</v>
      </c>
      <c r="G81" s="234">
        <f t="shared" si="0"/>
        <v>0</v>
      </c>
      <c r="H81" s="9"/>
      <c r="I81" s="9"/>
      <c r="J81" s="9"/>
      <c r="K81" s="9"/>
      <c r="L81" s="9"/>
      <c r="M81" s="9"/>
      <c r="N81" s="9"/>
      <c r="O81" s="9"/>
      <c r="P81" s="9"/>
      <c r="Q81" s="9"/>
    </row>
    <row r="82" spans="1:17" ht="28.8" x14ac:dyDescent="0.25">
      <c r="A82" s="186"/>
      <c r="B82" s="34" t="s">
        <v>620</v>
      </c>
      <c r="C82" s="76" t="s">
        <v>624</v>
      </c>
      <c r="D82" s="35" t="s">
        <v>28</v>
      </c>
      <c r="E82" s="36">
        <v>1</v>
      </c>
      <c r="F82" s="234">
        <v>0</v>
      </c>
      <c r="G82" s="234">
        <f t="shared" si="0"/>
        <v>0</v>
      </c>
      <c r="H82" s="9"/>
      <c r="I82" s="9"/>
      <c r="J82" s="9"/>
      <c r="K82" s="9"/>
      <c r="L82" s="9"/>
      <c r="M82" s="9"/>
      <c r="N82" s="9"/>
      <c r="O82" s="9"/>
      <c r="P82" s="9"/>
      <c r="Q82" s="9"/>
    </row>
    <row r="83" spans="1:17" ht="18.600000000000001" customHeight="1" x14ac:dyDescent="0.25">
      <c r="A83" s="187"/>
      <c r="B83" s="34" t="s">
        <v>621</v>
      </c>
      <c r="C83" s="139" t="s">
        <v>107</v>
      </c>
      <c r="D83" s="41" t="s">
        <v>52</v>
      </c>
      <c r="E83" s="42">
        <v>20</v>
      </c>
      <c r="F83" s="236">
        <v>0</v>
      </c>
      <c r="G83" s="236">
        <f t="shared" si="0"/>
        <v>0</v>
      </c>
      <c r="H83" s="9"/>
      <c r="I83" s="9"/>
      <c r="J83" s="9"/>
      <c r="K83" s="9"/>
      <c r="L83" s="9"/>
      <c r="M83" s="9"/>
      <c r="N83" s="9"/>
      <c r="O83" s="9"/>
      <c r="P83" s="9"/>
      <c r="Q83" s="9"/>
    </row>
    <row r="84" spans="1:17" s="232" customFormat="1" ht="33" customHeight="1" x14ac:dyDescent="0.25">
      <c r="A84" s="187"/>
      <c r="B84" s="34" t="s">
        <v>811</v>
      </c>
      <c r="C84" s="139" t="s">
        <v>812</v>
      </c>
      <c r="D84" s="41" t="s">
        <v>100</v>
      </c>
      <c r="E84" s="42">
        <v>35</v>
      </c>
      <c r="F84" s="236">
        <v>0</v>
      </c>
      <c r="G84" s="236">
        <f t="shared" si="0"/>
        <v>0</v>
      </c>
      <c r="H84" s="9"/>
      <c r="I84" s="9"/>
      <c r="J84" s="9"/>
      <c r="K84" s="9"/>
      <c r="L84" s="9"/>
      <c r="M84" s="9"/>
      <c r="N84" s="9"/>
      <c r="O84" s="9"/>
      <c r="P84" s="9"/>
      <c r="Q84" s="9"/>
    </row>
    <row r="85" spans="1:17" s="232" customFormat="1" ht="48.6" customHeight="1" thickBot="1" x14ac:dyDescent="0.3">
      <c r="A85" s="187"/>
      <c r="B85" s="34" t="s">
        <v>813</v>
      </c>
      <c r="C85" s="139" t="s">
        <v>814</v>
      </c>
      <c r="D85" s="41" t="s">
        <v>52</v>
      </c>
      <c r="E85" s="42">
        <v>120</v>
      </c>
      <c r="F85" s="236">
        <v>0</v>
      </c>
      <c r="G85" s="236">
        <f t="shared" ref="G85" si="1">+F85*E85</f>
        <v>0</v>
      </c>
      <c r="H85" s="9"/>
      <c r="I85" s="9"/>
      <c r="J85" s="9"/>
      <c r="K85" s="9"/>
      <c r="L85" s="9"/>
      <c r="M85" s="9"/>
      <c r="N85" s="9"/>
      <c r="O85" s="9"/>
      <c r="P85" s="9"/>
      <c r="Q85" s="9"/>
    </row>
    <row r="86" spans="1:17" ht="14.25" customHeight="1" thickBot="1" x14ac:dyDescent="0.3">
      <c r="A86" s="192"/>
      <c r="B86" s="64"/>
      <c r="C86" s="44"/>
      <c r="D86" s="45"/>
      <c r="E86" s="46"/>
      <c r="F86" s="59" t="s">
        <v>31</v>
      </c>
      <c r="G86" s="238">
        <f>SUM(G78:G85)</f>
        <v>0</v>
      </c>
      <c r="H86" s="9"/>
      <c r="I86" s="9"/>
      <c r="J86" s="9"/>
      <c r="K86" s="9"/>
      <c r="L86" s="9"/>
      <c r="M86" s="9"/>
      <c r="N86" s="9"/>
      <c r="O86" s="9"/>
      <c r="P86" s="9"/>
      <c r="Q86" s="9"/>
    </row>
    <row r="87" spans="1:17" ht="18" customHeight="1" x14ac:dyDescent="0.25">
      <c r="A87" s="186"/>
      <c r="B87" s="54" t="s">
        <v>108</v>
      </c>
      <c r="C87" s="62" t="s">
        <v>109</v>
      </c>
      <c r="D87" s="171"/>
      <c r="E87" s="172"/>
      <c r="F87" s="63"/>
      <c r="G87" s="63"/>
      <c r="H87" s="9"/>
      <c r="I87" s="9"/>
      <c r="J87" s="9"/>
      <c r="K87" s="9"/>
      <c r="L87" s="9"/>
      <c r="M87" s="9"/>
      <c r="N87" s="9"/>
      <c r="O87" s="9"/>
      <c r="P87" s="9"/>
      <c r="Q87" s="9"/>
    </row>
    <row r="88" spans="1:17" ht="14.25" customHeight="1" x14ac:dyDescent="0.25">
      <c r="A88" s="186"/>
      <c r="B88" s="34" t="s">
        <v>110</v>
      </c>
      <c r="C88" s="76" t="s">
        <v>111</v>
      </c>
      <c r="D88" s="35" t="s">
        <v>100</v>
      </c>
      <c r="E88" s="36">
        <v>29</v>
      </c>
      <c r="F88" s="234">
        <v>0</v>
      </c>
      <c r="G88" s="234">
        <f t="shared" ref="G88:G102" si="2">+F88*E88</f>
        <v>0</v>
      </c>
      <c r="H88" s="9"/>
      <c r="I88" s="9"/>
      <c r="J88" s="9"/>
      <c r="K88" s="9"/>
      <c r="L88" s="9"/>
      <c r="M88" s="9"/>
      <c r="N88" s="9"/>
      <c r="O88" s="9"/>
      <c r="P88" s="9"/>
      <c r="Q88" s="9"/>
    </row>
    <row r="89" spans="1:17" ht="14.25" customHeight="1" x14ac:dyDescent="0.25">
      <c r="A89" s="186"/>
      <c r="B89" s="34" t="s">
        <v>112</v>
      </c>
      <c r="C89" s="76" t="s">
        <v>626</v>
      </c>
      <c r="D89" s="35" t="s">
        <v>100</v>
      </c>
      <c r="E89" s="36">
        <v>34</v>
      </c>
      <c r="F89" s="234">
        <v>0</v>
      </c>
      <c r="G89" s="234">
        <f t="shared" si="2"/>
        <v>0</v>
      </c>
      <c r="H89" s="9"/>
      <c r="I89" s="9"/>
      <c r="J89" s="9"/>
      <c r="K89" s="9"/>
      <c r="L89" s="9"/>
      <c r="M89" s="9"/>
      <c r="N89" s="9"/>
      <c r="O89" s="9"/>
      <c r="P89" s="9"/>
      <c r="Q89" s="9"/>
    </row>
    <row r="90" spans="1:17" ht="14.25" customHeight="1" x14ac:dyDescent="0.25">
      <c r="A90" s="186"/>
      <c r="B90" s="34" t="s">
        <v>113</v>
      </c>
      <c r="C90" s="76" t="s">
        <v>625</v>
      </c>
      <c r="D90" s="35" t="s">
        <v>100</v>
      </c>
      <c r="E90" s="36">
        <v>55</v>
      </c>
      <c r="F90" s="234">
        <v>0</v>
      </c>
      <c r="G90" s="234">
        <f t="shared" si="2"/>
        <v>0</v>
      </c>
      <c r="H90" s="9"/>
      <c r="I90" s="9"/>
      <c r="J90" s="9"/>
      <c r="K90" s="9"/>
      <c r="L90" s="9"/>
      <c r="M90" s="9"/>
      <c r="N90" s="9"/>
      <c r="O90" s="9"/>
      <c r="P90" s="9"/>
      <c r="Q90" s="9"/>
    </row>
    <row r="91" spans="1:17" ht="14.25" customHeight="1" x14ac:dyDescent="0.25">
      <c r="A91" s="186"/>
      <c r="B91" s="34" t="s">
        <v>114</v>
      </c>
      <c r="C91" s="76" t="s">
        <v>627</v>
      </c>
      <c r="D91" s="35" t="s">
        <v>100</v>
      </c>
      <c r="E91" s="36">
        <v>15</v>
      </c>
      <c r="F91" s="234">
        <v>0</v>
      </c>
      <c r="G91" s="234">
        <f t="shared" si="2"/>
        <v>0</v>
      </c>
      <c r="H91" s="9"/>
      <c r="I91" s="9"/>
      <c r="J91" s="9"/>
      <c r="K91" s="9"/>
      <c r="L91" s="9"/>
      <c r="M91" s="9"/>
      <c r="N91" s="9"/>
      <c r="O91" s="9"/>
      <c r="P91" s="9"/>
      <c r="Q91" s="9"/>
    </row>
    <row r="92" spans="1:17" ht="14.25" customHeight="1" x14ac:dyDescent="0.25">
      <c r="A92" s="186"/>
      <c r="B92" s="34" t="s">
        <v>115</v>
      </c>
      <c r="C92" s="76" t="s">
        <v>116</v>
      </c>
      <c r="D92" s="35" t="s">
        <v>28</v>
      </c>
      <c r="E92" s="36">
        <v>6</v>
      </c>
      <c r="F92" s="234">
        <v>0</v>
      </c>
      <c r="G92" s="234">
        <f t="shared" si="2"/>
        <v>0</v>
      </c>
      <c r="H92" s="9"/>
      <c r="I92" s="9"/>
      <c r="J92" s="9"/>
      <c r="K92" s="9"/>
      <c r="L92" s="9"/>
      <c r="M92" s="9"/>
      <c r="N92" s="9"/>
      <c r="O92" s="9"/>
      <c r="P92" s="9"/>
      <c r="Q92" s="9"/>
    </row>
    <row r="93" spans="1:17" ht="14.25" customHeight="1" x14ac:dyDescent="0.25">
      <c r="A93" s="186"/>
      <c r="B93" s="34" t="s">
        <v>117</v>
      </c>
      <c r="C93" s="76" t="s">
        <v>118</v>
      </c>
      <c r="D93" s="35" t="s">
        <v>28</v>
      </c>
      <c r="E93" s="36">
        <v>7</v>
      </c>
      <c r="F93" s="234">
        <v>0</v>
      </c>
      <c r="G93" s="234">
        <f t="shared" si="2"/>
        <v>0</v>
      </c>
      <c r="H93" s="9"/>
      <c r="I93" s="9"/>
      <c r="J93" s="9"/>
      <c r="K93" s="9"/>
      <c r="L93" s="9"/>
      <c r="M93" s="9"/>
      <c r="N93" s="9"/>
      <c r="O93" s="9"/>
      <c r="P93" s="9"/>
      <c r="Q93" s="9"/>
    </row>
    <row r="94" spans="1:17" ht="14.25" customHeight="1" x14ac:dyDescent="0.25">
      <c r="A94" s="186"/>
      <c r="B94" s="34" t="s">
        <v>119</v>
      </c>
      <c r="C94" s="76" t="s">
        <v>120</v>
      </c>
      <c r="D94" s="35" t="s">
        <v>28</v>
      </c>
      <c r="E94" s="36">
        <v>26</v>
      </c>
      <c r="F94" s="234">
        <v>0</v>
      </c>
      <c r="G94" s="234">
        <f t="shared" si="2"/>
        <v>0</v>
      </c>
      <c r="H94" s="9"/>
      <c r="I94" s="9"/>
      <c r="J94" s="9"/>
      <c r="K94" s="9"/>
      <c r="L94" s="9"/>
      <c r="M94" s="9"/>
      <c r="N94" s="9"/>
      <c r="O94" s="9"/>
      <c r="P94" s="9"/>
      <c r="Q94" s="9"/>
    </row>
    <row r="95" spans="1:17" ht="14.25" customHeight="1" x14ac:dyDescent="0.25">
      <c r="A95" s="186"/>
      <c r="B95" s="34" t="s">
        <v>121</v>
      </c>
      <c r="C95" s="76" t="s">
        <v>122</v>
      </c>
      <c r="D95" s="35" t="s">
        <v>28</v>
      </c>
      <c r="E95" s="36">
        <v>20</v>
      </c>
      <c r="F95" s="234">
        <v>0</v>
      </c>
      <c r="G95" s="234">
        <f t="shared" si="2"/>
        <v>0</v>
      </c>
      <c r="H95" s="9"/>
      <c r="I95" s="9"/>
      <c r="J95" s="9"/>
      <c r="K95" s="9"/>
      <c r="L95" s="9"/>
      <c r="M95" s="9"/>
      <c r="N95" s="9"/>
      <c r="O95" s="9"/>
      <c r="P95" s="9"/>
      <c r="Q95" s="9"/>
    </row>
    <row r="96" spans="1:17" ht="14.25" customHeight="1" x14ac:dyDescent="0.25">
      <c r="A96" s="186"/>
      <c r="B96" s="34" t="s">
        <v>123</v>
      </c>
      <c r="C96" s="76" t="s">
        <v>637</v>
      </c>
      <c r="D96" s="35" t="s">
        <v>28</v>
      </c>
      <c r="E96" s="36">
        <v>6</v>
      </c>
      <c r="F96" s="234">
        <v>0</v>
      </c>
      <c r="G96" s="234">
        <f t="shared" si="2"/>
        <v>0</v>
      </c>
      <c r="H96" s="9"/>
      <c r="I96" s="9"/>
      <c r="J96" s="9"/>
      <c r="K96" s="9"/>
      <c r="L96" s="9"/>
      <c r="M96" s="9"/>
      <c r="N96" s="9"/>
      <c r="O96" s="9"/>
      <c r="P96" s="9"/>
      <c r="Q96" s="9"/>
    </row>
    <row r="97" spans="1:17" ht="14.25" customHeight="1" x14ac:dyDescent="0.25">
      <c r="A97" s="186"/>
      <c r="B97" s="34" t="s">
        <v>124</v>
      </c>
      <c r="C97" s="76" t="s">
        <v>634</v>
      </c>
      <c r="D97" s="35" t="s">
        <v>28</v>
      </c>
      <c r="E97" s="36">
        <v>19</v>
      </c>
      <c r="F97" s="234">
        <v>0</v>
      </c>
      <c r="G97" s="234">
        <f t="shared" si="2"/>
        <v>0</v>
      </c>
      <c r="H97" s="9"/>
      <c r="I97" s="9"/>
      <c r="J97" s="9"/>
      <c r="K97" s="9"/>
      <c r="L97" s="9"/>
      <c r="M97" s="9"/>
      <c r="N97" s="9"/>
      <c r="O97" s="9"/>
      <c r="P97" s="9"/>
      <c r="Q97" s="9"/>
    </row>
    <row r="98" spans="1:17" ht="14.25" customHeight="1" x14ac:dyDescent="0.25">
      <c r="A98" s="186"/>
      <c r="B98" s="34" t="s">
        <v>125</v>
      </c>
      <c r="C98" s="76" t="s">
        <v>635</v>
      </c>
      <c r="D98" s="35" t="s">
        <v>28</v>
      </c>
      <c r="E98" s="36">
        <v>32</v>
      </c>
      <c r="F98" s="234">
        <v>0</v>
      </c>
      <c r="G98" s="234">
        <f t="shared" si="2"/>
        <v>0</v>
      </c>
      <c r="H98" s="9"/>
      <c r="I98" s="9"/>
      <c r="J98" s="9"/>
      <c r="K98" s="9"/>
      <c r="L98" s="9"/>
      <c r="M98" s="9"/>
      <c r="N98" s="9"/>
      <c r="O98" s="9"/>
      <c r="P98" s="9"/>
      <c r="Q98" s="9"/>
    </row>
    <row r="99" spans="1:17" ht="14.25" customHeight="1" x14ac:dyDescent="0.25">
      <c r="A99" s="186"/>
      <c r="B99" s="34" t="s">
        <v>126</v>
      </c>
      <c r="C99" s="76" t="s">
        <v>636</v>
      </c>
      <c r="D99" s="35" t="s">
        <v>28</v>
      </c>
      <c r="E99" s="36">
        <v>34</v>
      </c>
      <c r="F99" s="234">
        <v>0</v>
      </c>
      <c r="G99" s="234">
        <f t="shared" si="2"/>
        <v>0</v>
      </c>
      <c r="H99" s="9"/>
      <c r="I99" s="9"/>
      <c r="J99" s="9"/>
      <c r="K99" s="9"/>
      <c r="L99" s="9"/>
      <c r="M99" s="9"/>
      <c r="N99" s="9"/>
      <c r="O99" s="9"/>
      <c r="P99" s="9"/>
      <c r="Q99" s="9"/>
    </row>
    <row r="100" spans="1:17" ht="14.25" customHeight="1" x14ac:dyDescent="0.25">
      <c r="A100" s="187"/>
      <c r="B100" s="34" t="s">
        <v>127</v>
      </c>
      <c r="C100" s="76" t="s">
        <v>128</v>
      </c>
      <c r="D100" s="35" t="s">
        <v>28</v>
      </c>
      <c r="E100" s="36">
        <v>34</v>
      </c>
      <c r="F100" s="234">
        <v>0</v>
      </c>
      <c r="G100" s="234">
        <f t="shared" si="2"/>
        <v>0</v>
      </c>
      <c r="H100" s="9"/>
      <c r="I100" s="9"/>
      <c r="J100" s="9"/>
      <c r="K100" s="9"/>
      <c r="L100" s="9"/>
      <c r="M100" s="9"/>
      <c r="N100" s="9"/>
      <c r="O100" s="9"/>
      <c r="P100" s="9"/>
      <c r="Q100" s="9"/>
    </row>
    <row r="101" spans="1:17" ht="14.4" x14ac:dyDescent="0.25">
      <c r="A101" s="187"/>
      <c r="B101" s="34" t="s">
        <v>129</v>
      </c>
      <c r="C101" s="76" t="s">
        <v>130</v>
      </c>
      <c r="D101" s="35" t="s">
        <v>28</v>
      </c>
      <c r="E101" s="36">
        <v>156</v>
      </c>
      <c r="F101" s="234">
        <v>0</v>
      </c>
      <c r="G101" s="234">
        <f t="shared" si="2"/>
        <v>0</v>
      </c>
      <c r="H101" s="9"/>
      <c r="I101" s="9"/>
      <c r="J101" s="9"/>
      <c r="K101" s="9"/>
      <c r="L101" s="9"/>
      <c r="M101" s="9"/>
      <c r="N101" s="9"/>
      <c r="O101" s="9"/>
      <c r="P101" s="9"/>
      <c r="Q101" s="9"/>
    </row>
    <row r="102" spans="1:17" ht="18" customHeight="1" thickBot="1" x14ac:dyDescent="0.3">
      <c r="A102" s="187"/>
      <c r="B102" s="60" t="s">
        <v>131</v>
      </c>
      <c r="C102" s="139" t="s">
        <v>132</v>
      </c>
      <c r="D102" s="41" t="s">
        <v>28</v>
      </c>
      <c r="E102" s="42">
        <v>10</v>
      </c>
      <c r="F102" s="236">
        <v>0</v>
      </c>
      <c r="G102" s="236">
        <f t="shared" si="2"/>
        <v>0</v>
      </c>
      <c r="H102" s="9"/>
      <c r="I102" s="9"/>
      <c r="J102" s="9"/>
      <c r="K102" s="9"/>
      <c r="L102" s="9"/>
      <c r="M102" s="9"/>
      <c r="N102" s="9"/>
      <c r="O102" s="9"/>
      <c r="P102" s="9"/>
      <c r="Q102" s="9"/>
    </row>
    <row r="103" spans="1:17" ht="16.2" thickBot="1" x14ac:dyDescent="0.3">
      <c r="A103" s="192"/>
      <c r="B103" s="64"/>
      <c r="C103" s="44"/>
      <c r="D103" s="45"/>
      <c r="E103" s="46"/>
      <c r="F103" s="59" t="s">
        <v>31</v>
      </c>
      <c r="G103" s="238">
        <f>SUM(G88:G102)</f>
        <v>0</v>
      </c>
      <c r="H103" s="9"/>
      <c r="I103" s="9"/>
      <c r="J103" s="9"/>
      <c r="K103" s="9"/>
      <c r="L103" s="9"/>
      <c r="M103" s="9"/>
      <c r="N103" s="9"/>
      <c r="O103" s="9"/>
      <c r="P103" s="9"/>
      <c r="Q103" s="9"/>
    </row>
    <row r="104" spans="1:17" ht="18" customHeight="1" x14ac:dyDescent="0.25">
      <c r="A104" s="186"/>
      <c r="B104" s="54" t="s">
        <v>133</v>
      </c>
      <c r="C104" s="62" t="s">
        <v>134</v>
      </c>
      <c r="D104" s="171"/>
      <c r="E104" s="172"/>
      <c r="F104" s="63"/>
      <c r="G104" s="63"/>
      <c r="H104" s="9"/>
      <c r="I104" s="9"/>
      <c r="J104" s="9"/>
      <c r="K104" s="9"/>
      <c r="L104" s="9"/>
      <c r="M104" s="9"/>
      <c r="N104" s="9"/>
      <c r="O104" s="9"/>
      <c r="P104" s="9"/>
      <c r="Q104" s="9"/>
    </row>
    <row r="105" spans="1:17" ht="14.25" customHeight="1" x14ac:dyDescent="0.25">
      <c r="A105" s="186"/>
      <c r="B105" s="34" t="s">
        <v>135</v>
      </c>
      <c r="C105" s="76" t="s">
        <v>136</v>
      </c>
      <c r="D105" s="35" t="s">
        <v>100</v>
      </c>
      <c r="E105" s="36">
        <v>69</v>
      </c>
      <c r="F105" s="234">
        <v>0</v>
      </c>
      <c r="G105" s="234">
        <f t="shared" ref="G105:G120" si="3">+F105*E105</f>
        <v>0</v>
      </c>
      <c r="H105" s="9"/>
      <c r="I105" s="9"/>
      <c r="J105" s="9"/>
      <c r="K105" s="9"/>
      <c r="L105" s="9"/>
      <c r="M105" s="9"/>
      <c r="N105" s="9"/>
      <c r="O105" s="9"/>
      <c r="P105" s="9"/>
      <c r="Q105" s="9"/>
    </row>
    <row r="106" spans="1:17" ht="14.25" customHeight="1" x14ac:dyDescent="0.25">
      <c r="A106" s="186"/>
      <c r="B106" s="34" t="s">
        <v>137</v>
      </c>
      <c r="C106" s="76" t="s">
        <v>138</v>
      </c>
      <c r="D106" s="35" t="s">
        <v>100</v>
      </c>
      <c r="E106" s="36">
        <v>26</v>
      </c>
      <c r="F106" s="234">
        <v>0</v>
      </c>
      <c r="G106" s="234">
        <f t="shared" si="3"/>
        <v>0</v>
      </c>
      <c r="H106" s="9"/>
      <c r="I106" s="9"/>
      <c r="J106" s="9"/>
      <c r="K106" s="9"/>
      <c r="L106" s="9"/>
      <c r="M106" s="9"/>
      <c r="N106" s="9"/>
      <c r="O106" s="9"/>
      <c r="P106" s="9"/>
      <c r="Q106" s="9"/>
    </row>
    <row r="107" spans="1:17" ht="14.25" customHeight="1" x14ac:dyDescent="0.25">
      <c r="A107" s="187"/>
      <c r="B107" s="34" t="s">
        <v>139</v>
      </c>
      <c r="C107" s="76" t="s">
        <v>140</v>
      </c>
      <c r="D107" s="35" t="s">
        <v>100</v>
      </c>
      <c r="E107" s="36">
        <v>105</v>
      </c>
      <c r="F107" s="234">
        <v>0</v>
      </c>
      <c r="G107" s="234">
        <f t="shared" si="3"/>
        <v>0</v>
      </c>
      <c r="H107" s="9"/>
      <c r="I107" s="9"/>
      <c r="J107" s="9"/>
      <c r="K107" s="9"/>
      <c r="L107" s="9"/>
      <c r="M107" s="9"/>
      <c r="N107" s="9"/>
      <c r="O107" s="9"/>
      <c r="P107" s="9"/>
      <c r="Q107" s="9"/>
    </row>
    <row r="108" spans="1:17" ht="14.25" customHeight="1" x14ac:dyDescent="0.25">
      <c r="A108" s="187"/>
      <c r="B108" s="34" t="s">
        <v>141</v>
      </c>
      <c r="C108" s="76" t="s">
        <v>142</v>
      </c>
      <c r="D108" s="35" t="s">
        <v>100</v>
      </c>
      <c r="E108" s="36">
        <v>24</v>
      </c>
      <c r="F108" s="234">
        <v>0</v>
      </c>
      <c r="G108" s="234">
        <f t="shared" si="3"/>
        <v>0</v>
      </c>
      <c r="H108" s="9"/>
      <c r="I108" s="9"/>
      <c r="J108" s="9"/>
      <c r="K108" s="9"/>
      <c r="L108" s="9"/>
      <c r="M108" s="9"/>
      <c r="N108" s="9"/>
      <c r="O108" s="9"/>
      <c r="P108" s="9"/>
      <c r="Q108" s="9"/>
    </row>
    <row r="109" spans="1:17" ht="14.25" customHeight="1" x14ac:dyDescent="0.25">
      <c r="A109" s="187"/>
      <c r="B109" s="34" t="s">
        <v>143</v>
      </c>
      <c r="C109" s="76" t="s">
        <v>144</v>
      </c>
      <c r="D109" s="35" t="s">
        <v>28</v>
      </c>
      <c r="E109" s="36">
        <v>22</v>
      </c>
      <c r="F109" s="234">
        <v>0</v>
      </c>
      <c r="G109" s="234">
        <f t="shared" si="3"/>
        <v>0</v>
      </c>
      <c r="H109" s="9"/>
      <c r="I109" s="9"/>
      <c r="J109" s="9"/>
      <c r="K109" s="9"/>
      <c r="L109" s="9"/>
      <c r="M109" s="9"/>
      <c r="N109" s="9"/>
      <c r="O109" s="9"/>
      <c r="P109" s="9"/>
      <c r="Q109" s="9"/>
    </row>
    <row r="110" spans="1:17" ht="14.25" customHeight="1" x14ac:dyDescent="0.25">
      <c r="A110" s="187"/>
      <c r="B110" s="34" t="s">
        <v>145</v>
      </c>
      <c r="C110" s="76" t="s">
        <v>146</v>
      </c>
      <c r="D110" s="35" t="s">
        <v>28</v>
      </c>
      <c r="E110" s="36">
        <v>4</v>
      </c>
      <c r="F110" s="234">
        <v>0</v>
      </c>
      <c r="G110" s="234">
        <f t="shared" si="3"/>
        <v>0</v>
      </c>
      <c r="H110" s="9"/>
      <c r="I110" s="9"/>
      <c r="J110" s="9"/>
      <c r="K110" s="9"/>
      <c r="L110" s="9"/>
      <c r="M110" s="9"/>
      <c r="N110" s="9"/>
      <c r="O110" s="9"/>
      <c r="P110" s="9"/>
      <c r="Q110" s="9"/>
    </row>
    <row r="111" spans="1:17" ht="14.25" customHeight="1" x14ac:dyDescent="0.25">
      <c r="A111" s="187"/>
      <c r="B111" s="34" t="s">
        <v>147</v>
      </c>
      <c r="C111" s="76" t="s">
        <v>148</v>
      </c>
      <c r="D111" s="35" t="s">
        <v>28</v>
      </c>
      <c r="E111" s="36">
        <v>3</v>
      </c>
      <c r="F111" s="234">
        <v>0</v>
      </c>
      <c r="G111" s="234">
        <f t="shared" si="3"/>
        <v>0</v>
      </c>
      <c r="H111" s="9"/>
      <c r="I111" s="9"/>
      <c r="J111" s="9"/>
      <c r="K111" s="9"/>
      <c r="L111" s="9"/>
      <c r="M111" s="9"/>
      <c r="N111" s="9"/>
      <c r="O111" s="9"/>
      <c r="P111" s="9"/>
      <c r="Q111" s="9"/>
    </row>
    <row r="112" spans="1:17" ht="14.25" customHeight="1" x14ac:dyDescent="0.25">
      <c r="A112" s="187"/>
      <c r="B112" s="34" t="s">
        <v>149</v>
      </c>
      <c r="C112" s="76" t="s">
        <v>150</v>
      </c>
      <c r="D112" s="35" t="s">
        <v>28</v>
      </c>
      <c r="E112" s="36">
        <v>14</v>
      </c>
      <c r="F112" s="234">
        <v>0</v>
      </c>
      <c r="G112" s="234">
        <f t="shared" si="3"/>
        <v>0</v>
      </c>
      <c r="H112" s="9"/>
      <c r="I112" s="9"/>
      <c r="J112" s="9"/>
      <c r="K112" s="9"/>
      <c r="L112" s="9"/>
      <c r="M112" s="9"/>
      <c r="N112" s="9"/>
      <c r="O112" s="9"/>
      <c r="P112" s="9"/>
      <c r="Q112" s="9"/>
    </row>
    <row r="113" spans="1:17" ht="14.25" customHeight="1" x14ac:dyDescent="0.25">
      <c r="A113" s="187"/>
      <c r="B113" s="34" t="s">
        <v>151</v>
      </c>
      <c r="C113" s="76" t="s">
        <v>152</v>
      </c>
      <c r="D113" s="35" t="s">
        <v>28</v>
      </c>
      <c r="E113" s="36">
        <v>4</v>
      </c>
      <c r="F113" s="234">
        <v>0</v>
      </c>
      <c r="G113" s="234">
        <f t="shared" si="3"/>
        <v>0</v>
      </c>
      <c r="H113" s="9"/>
      <c r="I113" s="9"/>
      <c r="J113" s="9"/>
      <c r="K113" s="9"/>
      <c r="L113" s="9"/>
      <c r="M113" s="9"/>
      <c r="N113" s="9"/>
      <c r="O113" s="9"/>
      <c r="P113" s="9"/>
      <c r="Q113" s="9"/>
    </row>
    <row r="114" spans="1:17" ht="14.25" customHeight="1" x14ac:dyDescent="0.25">
      <c r="A114" s="187"/>
      <c r="B114" s="34" t="s">
        <v>153</v>
      </c>
      <c r="C114" s="76" t="s">
        <v>154</v>
      </c>
      <c r="D114" s="35" t="s">
        <v>28</v>
      </c>
      <c r="E114" s="36">
        <v>235</v>
      </c>
      <c r="F114" s="234">
        <v>0</v>
      </c>
      <c r="G114" s="234">
        <f t="shared" si="3"/>
        <v>0</v>
      </c>
      <c r="H114" s="9"/>
      <c r="I114" s="9"/>
      <c r="J114" s="9"/>
      <c r="K114" s="9"/>
      <c r="L114" s="9"/>
      <c r="M114" s="9"/>
      <c r="N114" s="9"/>
      <c r="O114" s="9"/>
      <c r="P114" s="9"/>
      <c r="Q114" s="9"/>
    </row>
    <row r="115" spans="1:17" ht="14.25" customHeight="1" x14ac:dyDescent="0.25">
      <c r="A115" s="187"/>
      <c r="B115" s="34" t="s">
        <v>155</v>
      </c>
      <c r="C115" s="76" t="s">
        <v>130</v>
      </c>
      <c r="D115" s="35" t="s">
        <v>28</v>
      </c>
      <c r="E115" s="36">
        <v>102</v>
      </c>
      <c r="F115" s="234">
        <v>0</v>
      </c>
      <c r="G115" s="234">
        <f t="shared" si="3"/>
        <v>0</v>
      </c>
      <c r="H115" s="9"/>
      <c r="I115" s="9"/>
      <c r="J115" s="9"/>
      <c r="K115" s="9"/>
      <c r="L115" s="9"/>
      <c r="M115" s="9"/>
      <c r="N115" s="9"/>
      <c r="O115" s="9"/>
      <c r="P115" s="9"/>
      <c r="Q115" s="9"/>
    </row>
    <row r="116" spans="1:17" ht="14.25" customHeight="1" x14ac:dyDescent="0.25">
      <c r="A116" s="187"/>
      <c r="B116" s="34" t="s">
        <v>156</v>
      </c>
      <c r="C116" s="76" t="s">
        <v>157</v>
      </c>
      <c r="D116" s="35" t="s">
        <v>28</v>
      </c>
      <c r="E116" s="36">
        <v>5</v>
      </c>
      <c r="F116" s="234">
        <v>0</v>
      </c>
      <c r="G116" s="234">
        <f t="shared" si="3"/>
        <v>0</v>
      </c>
      <c r="H116" s="9"/>
      <c r="I116" s="9"/>
      <c r="J116" s="9"/>
      <c r="K116" s="9"/>
      <c r="L116" s="9"/>
      <c r="M116" s="9"/>
      <c r="N116" s="9"/>
      <c r="O116" s="9"/>
      <c r="P116" s="9"/>
      <c r="Q116" s="9"/>
    </row>
    <row r="117" spans="1:17" ht="14.25" customHeight="1" x14ac:dyDescent="0.25">
      <c r="A117" s="187"/>
      <c r="B117" s="34" t="s">
        <v>158</v>
      </c>
      <c r="C117" s="76" t="s">
        <v>159</v>
      </c>
      <c r="D117" s="35" t="s">
        <v>28</v>
      </c>
      <c r="E117" s="36">
        <v>6</v>
      </c>
      <c r="F117" s="234">
        <v>0</v>
      </c>
      <c r="G117" s="234">
        <f t="shared" si="3"/>
        <v>0</v>
      </c>
      <c r="H117" s="9"/>
      <c r="I117" s="9"/>
      <c r="J117" s="9"/>
      <c r="K117" s="9"/>
      <c r="L117" s="9"/>
      <c r="M117" s="9"/>
      <c r="N117" s="9"/>
      <c r="O117" s="9"/>
      <c r="P117" s="9"/>
      <c r="Q117" s="9"/>
    </row>
    <row r="118" spans="1:17" ht="14.4" x14ac:dyDescent="0.25">
      <c r="A118" s="187"/>
      <c r="B118" s="34" t="s">
        <v>160</v>
      </c>
      <c r="C118" s="76" t="s">
        <v>161</v>
      </c>
      <c r="D118" s="35" t="s">
        <v>28</v>
      </c>
      <c r="E118" s="36">
        <v>2</v>
      </c>
      <c r="F118" s="234">
        <v>0</v>
      </c>
      <c r="G118" s="234">
        <f t="shared" si="3"/>
        <v>0</v>
      </c>
      <c r="H118" s="9"/>
      <c r="I118" s="9"/>
      <c r="J118" s="9"/>
      <c r="K118" s="9"/>
      <c r="L118" s="9"/>
      <c r="M118" s="9"/>
      <c r="N118" s="9"/>
      <c r="O118" s="9"/>
      <c r="P118" s="9"/>
      <c r="Q118" s="9"/>
    </row>
    <row r="119" spans="1:17" ht="14.4" x14ac:dyDescent="0.25">
      <c r="A119" s="187"/>
      <c r="B119" s="34" t="s">
        <v>162</v>
      </c>
      <c r="C119" s="76" t="s">
        <v>163</v>
      </c>
      <c r="D119" s="35" t="s">
        <v>28</v>
      </c>
      <c r="E119" s="36">
        <v>8</v>
      </c>
      <c r="F119" s="234">
        <v>0</v>
      </c>
      <c r="G119" s="234">
        <f t="shared" si="3"/>
        <v>0</v>
      </c>
      <c r="H119" s="9"/>
      <c r="I119" s="9"/>
      <c r="J119" s="9"/>
      <c r="K119" s="9"/>
      <c r="L119" s="9"/>
      <c r="M119" s="9"/>
      <c r="N119" s="9"/>
      <c r="O119" s="9"/>
      <c r="P119" s="9"/>
      <c r="Q119" s="9"/>
    </row>
    <row r="120" spans="1:17" thickBot="1" x14ac:dyDescent="0.3">
      <c r="A120" s="187"/>
      <c r="B120" s="60" t="s">
        <v>164</v>
      </c>
      <c r="C120" s="139" t="s">
        <v>165</v>
      </c>
      <c r="D120" s="41" t="s">
        <v>28</v>
      </c>
      <c r="E120" s="42">
        <v>8</v>
      </c>
      <c r="F120" s="236">
        <v>0</v>
      </c>
      <c r="G120" s="236">
        <f t="shared" si="3"/>
        <v>0</v>
      </c>
      <c r="H120" s="9"/>
      <c r="I120" s="9"/>
      <c r="J120" s="9"/>
      <c r="K120" s="9"/>
      <c r="L120" s="9"/>
      <c r="M120" s="9"/>
      <c r="N120" s="9"/>
      <c r="O120" s="9"/>
      <c r="P120" s="9"/>
      <c r="Q120" s="9"/>
    </row>
    <row r="121" spans="1:17" ht="15.6" customHeight="1" thickBot="1" x14ac:dyDescent="0.3">
      <c r="A121" s="192"/>
      <c r="B121" s="64"/>
      <c r="C121" s="44"/>
      <c r="D121" s="45"/>
      <c r="E121" s="46"/>
      <c r="F121" s="59" t="s">
        <v>31</v>
      </c>
      <c r="G121" s="238">
        <f>SUM(G105:G120)</f>
        <v>0</v>
      </c>
      <c r="H121" s="9"/>
      <c r="I121" s="9"/>
      <c r="J121" s="9"/>
      <c r="K121" s="9"/>
      <c r="L121" s="9"/>
      <c r="M121" s="9"/>
      <c r="N121" s="9"/>
      <c r="O121" s="9"/>
      <c r="P121" s="9"/>
      <c r="Q121" s="9"/>
    </row>
    <row r="122" spans="1:17" s="138" customFormat="1" ht="32.4" customHeight="1" x14ac:dyDescent="0.25">
      <c r="A122" s="186"/>
      <c r="B122" s="54" t="s">
        <v>166</v>
      </c>
      <c r="C122" s="62" t="s">
        <v>633</v>
      </c>
      <c r="D122" s="171"/>
      <c r="E122" s="172"/>
      <c r="F122" s="63"/>
      <c r="G122" s="63"/>
      <c r="H122" s="9"/>
      <c r="I122" s="9"/>
      <c r="J122" s="9"/>
      <c r="K122" s="9"/>
      <c r="L122" s="9"/>
      <c r="M122" s="9"/>
      <c r="N122" s="9"/>
      <c r="O122" s="9"/>
      <c r="P122" s="9"/>
      <c r="Q122" s="9"/>
    </row>
    <row r="123" spans="1:17" s="138" customFormat="1" ht="15.6" customHeight="1" x14ac:dyDescent="0.25">
      <c r="A123" s="186"/>
      <c r="B123" s="34" t="s">
        <v>168</v>
      </c>
      <c r="C123" s="76" t="s">
        <v>691</v>
      </c>
      <c r="D123" s="35" t="s">
        <v>100</v>
      </c>
      <c r="E123" s="36">
        <v>69</v>
      </c>
      <c r="F123" s="234">
        <v>0</v>
      </c>
      <c r="G123" s="234">
        <f>+F123*E123</f>
        <v>0</v>
      </c>
      <c r="H123" s="9"/>
      <c r="I123" s="9"/>
      <c r="J123" s="9"/>
      <c r="K123" s="9"/>
      <c r="L123" s="9"/>
      <c r="M123" s="9"/>
      <c r="N123" s="9"/>
      <c r="O123" s="9"/>
      <c r="P123" s="9"/>
      <c r="Q123" s="9"/>
    </row>
    <row r="124" spans="1:17" s="138" customFormat="1" ht="15.6" customHeight="1" x14ac:dyDescent="0.25">
      <c r="A124" s="186"/>
      <c r="B124" s="34" t="s">
        <v>170</v>
      </c>
      <c r="C124" s="76" t="s">
        <v>692</v>
      </c>
      <c r="D124" s="35" t="s">
        <v>100</v>
      </c>
      <c r="E124" s="36">
        <v>26</v>
      </c>
      <c r="F124" s="234">
        <v>0</v>
      </c>
      <c r="G124" s="234">
        <f>+F124*E124</f>
        <v>0</v>
      </c>
      <c r="H124" s="9"/>
      <c r="I124" s="9"/>
      <c r="J124" s="9"/>
      <c r="K124" s="9"/>
      <c r="L124" s="9"/>
      <c r="M124" s="9"/>
      <c r="N124" s="9"/>
      <c r="O124" s="9"/>
      <c r="P124" s="9"/>
      <c r="Q124" s="9"/>
    </row>
    <row r="125" spans="1:17" s="138" customFormat="1" ht="18.600000000000001" customHeight="1" x14ac:dyDescent="0.25">
      <c r="A125" s="187"/>
      <c r="B125" s="34" t="s">
        <v>172</v>
      </c>
      <c r="C125" s="76" t="s">
        <v>180</v>
      </c>
      <c r="D125" s="35" t="s">
        <v>28</v>
      </c>
      <c r="E125" s="36">
        <v>105</v>
      </c>
      <c r="F125" s="234">
        <v>0</v>
      </c>
      <c r="G125" s="234">
        <f>+F125*E125</f>
        <v>0</v>
      </c>
      <c r="H125" s="9"/>
      <c r="I125" s="9"/>
      <c r="J125" s="9"/>
      <c r="K125" s="9"/>
      <c r="L125" s="9"/>
      <c r="M125" s="9"/>
      <c r="N125" s="9"/>
      <c r="O125" s="9"/>
      <c r="P125" s="9"/>
      <c r="Q125" s="9"/>
    </row>
    <row r="126" spans="1:17" s="138" customFormat="1" ht="19.2" customHeight="1" thickBot="1" x14ac:dyDescent="0.3">
      <c r="A126" s="187"/>
      <c r="B126" s="34" t="s">
        <v>173</v>
      </c>
      <c r="C126" s="139" t="s">
        <v>181</v>
      </c>
      <c r="D126" s="35" t="s">
        <v>28</v>
      </c>
      <c r="E126" s="36">
        <v>24</v>
      </c>
      <c r="F126" s="234">
        <v>0</v>
      </c>
      <c r="G126" s="234">
        <f>+F126*E126</f>
        <v>0</v>
      </c>
      <c r="H126" s="9"/>
      <c r="I126" s="9"/>
      <c r="J126" s="9"/>
      <c r="K126" s="9"/>
      <c r="L126" s="9"/>
      <c r="M126" s="9"/>
      <c r="N126" s="9"/>
      <c r="O126" s="9"/>
      <c r="P126" s="9"/>
      <c r="Q126" s="9"/>
    </row>
    <row r="127" spans="1:17" s="138" customFormat="1" ht="15.6" customHeight="1" thickBot="1" x14ac:dyDescent="0.3">
      <c r="A127" s="192"/>
      <c r="B127" s="64"/>
      <c r="C127" s="44"/>
      <c r="D127" s="45"/>
      <c r="E127" s="46"/>
      <c r="F127" s="59" t="s">
        <v>31</v>
      </c>
      <c r="G127" s="238">
        <f>SUM(G123:G126)</f>
        <v>0</v>
      </c>
      <c r="H127" s="9"/>
      <c r="I127" s="9"/>
      <c r="J127" s="9"/>
      <c r="K127" s="9"/>
      <c r="L127" s="9"/>
      <c r="M127" s="9"/>
      <c r="N127" s="9"/>
      <c r="O127" s="9"/>
      <c r="P127" s="9"/>
      <c r="Q127" s="9"/>
    </row>
    <row r="128" spans="1:17" s="144" customFormat="1" ht="36" customHeight="1" x14ac:dyDescent="0.25">
      <c r="A128" s="186"/>
      <c r="B128" s="54" t="s">
        <v>177</v>
      </c>
      <c r="C128" s="62" t="s">
        <v>693</v>
      </c>
      <c r="D128" s="171"/>
      <c r="E128" s="172"/>
      <c r="F128" s="63"/>
      <c r="G128" s="63"/>
      <c r="H128" s="9"/>
      <c r="I128" s="9"/>
      <c r="J128" s="9"/>
      <c r="K128" s="9"/>
      <c r="L128" s="9"/>
      <c r="M128" s="9"/>
      <c r="N128" s="9"/>
      <c r="O128" s="9"/>
      <c r="P128" s="9"/>
      <c r="Q128" s="9"/>
    </row>
    <row r="129" spans="1:17" s="144" customFormat="1" ht="81.599999999999994" customHeight="1" x14ac:dyDescent="0.25">
      <c r="A129" s="186"/>
      <c r="B129" s="34" t="s">
        <v>178</v>
      </c>
      <c r="C129" s="76" t="s">
        <v>695</v>
      </c>
      <c r="D129" s="35" t="s">
        <v>28</v>
      </c>
      <c r="E129" s="36">
        <v>1</v>
      </c>
      <c r="F129" s="234">
        <v>0</v>
      </c>
      <c r="G129" s="234">
        <f>+F129*E129</f>
        <v>0</v>
      </c>
      <c r="H129" s="9"/>
      <c r="I129" s="9"/>
      <c r="J129" s="9"/>
      <c r="K129" s="9"/>
      <c r="L129" s="9"/>
      <c r="M129" s="9"/>
      <c r="N129" s="9"/>
      <c r="O129" s="9"/>
      <c r="P129" s="9"/>
      <c r="Q129" s="9"/>
    </row>
    <row r="130" spans="1:17" s="144" customFormat="1" ht="81" customHeight="1" thickBot="1" x14ac:dyDescent="0.3">
      <c r="A130" s="186"/>
      <c r="B130" s="34" t="s">
        <v>179</v>
      </c>
      <c r="C130" s="76" t="s">
        <v>694</v>
      </c>
      <c r="D130" s="35" t="s">
        <v>100</v>
      </c>
      <c r="E130" s="36">
        <v>1</v>
      </c>
      <c r="F130" s="234">
        <v>0</v>
      </c>
      <c r="G130" s="234">
        <f>+F130*E130</f>
        <v>0</v>
      </c>
      <c r="H130" s="9"/>
      <c r="I130" s="9"/>
      <c r="J130" s="9"/>
      <c r="K130" s="9"/>
      <c r="L130" s="9"/>
      <c r="M130" s="9"/>
      <c r="N130" s="9"/>
      <c r="O130" s="9"/>
      <c r="P130" s="9"/>
      <c r="Q130" s="9"/>
    </row>
    <row r="131" spans="1:17" s="144" customFormat="1" ht="15.6" customHeight="1" thickBot="1" x14ac:dyDescent="0.3">
      <c r="A131" s="192"/>
      <c r="B131" s="64"/>
      <c r="C131" s="44"/>
      <c r="D131" s="45"/>
      <c r="E131" s="46"/>
      <c r="F131" s="59" t="s">
        <v>31</v>
      </c>
      <c r="G131" s="238">
        <f>SUM(G129:G130)</f>
        <v>0</v>
      </c>
      <c r="H131" s="9"/>
      <c r="I131" s="9"/>
      <c r="J131" s="9"/>
      <c r="K131" s="9"/>
      <c r="L131" s="9"/>
      <c r="M131" s="9"/>
      <c r="N131" s="9"/>
      <c r="O131" s="9"/>
      <c r="P131" s="9"/>
      <c r="Q131" s="9"/>
    </row>
    <row r="132" spans="1:17" ht="22.2" customHeight="1" x14ac:dyDescent="0.25">
      <c r="A132" s="186"/>
      <c r="B132" s="54" t="s">
        <v>679</v>
      </c>
      <c r="C132" s="62" t="s">
        <v>167</v>
      </c>
      <c r="D132" s="171"/>
      <c r="E132" s="172"/>
      <c r="F132" s="63"/>
      <c r="G132" s="63"/>
      <c r="H132" s="9"/>
      <c r="I132" s="9"/>
      <c r="J132" s="9"/>
      <c r="K132" s="9"/>
      <c r="L132" s="9"/>
      <c r="M132" s="9"/>
      <c r="N132" s="9"/>
      <c r="O132" s="9"/>
      <c r="P132" s="9"/>
      <c r="Q132" s="9"/>
    </row>
    <row r="133" spans="1:17" ht="14.25" customHeight="1" x14ac:dyDescent="0.25">
      <c r="A133" s="186"/>
      <c r="B133" s="34" t="s">
        <v>680</v>
      </c>
      <c r="C133" s="76" t="s">
        <v>169</v>
      </c>
      <c r="D133" s="35" t="s">
        <v>100</v>
      </c>
      <c r="E133" s="36">
        <v>40</v>
      </c>
      <c r="F133" s="234">
        <v>0</v>
      </c>
      <c r="G133" s="234">
        <f t="shared" ref="G133:G143" si="4">+F133*E133</f>
        <v>0</v>
      </c>
      <c r="H133" s="9"/>
      <c r="I133" s="9"/>
      <c r="J133" s="9"/>
      <c r="K133" s="9"/>
      <c r="L133" s="9"/>
      <c r="M133" s="9"/>
      <c r="N133" s="9"/>
      <c r="O133" s="9"/>
      <c r="P133" s="9"/>
      <c r="Q133" s="9"/>
    </row>
    <row r="134" spans="1:17" ht="14.25" customHeight="1" x14ac:dyDescent="0.25">
      <c r="A134" s="186"/>
      <c r="B134" s="34" t="s">
        <v>681</v>
      </c>
      <c r="C134" s="76" t="s">
        <v>171</v>
      </c>
      <c r="D134" s="35" t="s">
        <v>100</v>
      </c>
      <c r="E134" s="36">
        <v>6</v>
      </c>
      <c r="F134" s="234">
        <v>0</v>
      </c>
      <c r="G134" s="234">
        <f t="shared" si="4"/>
        <v>0</v>
      </c>
      <c r="H134" s="9"/>
      <c r="I134" s="9"/>
      <c r="J134" s="9"/>
      <c r="K134" s="9"/>
      <c r="L134" s="9"/>
      <c r="M134" s="9"/>
      <c r="N134" s="9"/>
      <c r="O134" s="9"/>
      <c r="P134" s="9"/>
      <c r="Q134" s="9"/>
    </row>
    <row r="135" spans="1:17" ht="14.25" customHeight="1" x14ac:dyDescent="0.25">
      <c r="A135" s="187"/>
      <c r="B135" s="34" t="s">
        <v>682</v>
      </c>
      <c r="C135" s="76" t="s">
        <v>642</v>
      </c>
      <c r="D135" s="35" t="s">
        <v>28</v>
      </c>
      <c r="E135" s="36">
        <v>6</v>
      </c>
      <c r="F135" s="234">
        <v>0</v>
      </c>
      <c r="G135" s="234">
        <f t="shared" si="4"/>
        <v>0</v>
      </c>
      <c r="H135" s="9"/>
      <c r="I135" s="9"/>
      <c r="J135" s="9"/>
      <c r="K135" s="9"/>
      <c r="L135" s="9"/>
      <c r="M135" s="9"/>
      <c r="N135" s="9"/>
      <c r="O135" s="9"/>
      <c r="P135" s="9"/>
      <c r="Q135" s="9"/>
    </row>
    <row r="136" spans="1:17" ht="14.4" x14ac:dyDescent="0.25">
      <c r="A136" s="187"/>
      <c r="B136" s="34" t="s">
        <v>683</v>
      </c>
      <c r="C136" s="76" t="s">
        <v>638</v>
      </c>
      <c r="D136" s="35" t="s">
        <v>28</v>
      </c>
      <c r="E136" s="36">
        <v>5</v>
      </c>
      <c r="F136" s="234">
        <v>0</v>
      </c>
      <c r="G136" s="234">
        <f t="shared" si="4"/>
        <v>0</v>
      </c>
      <c r="H136" s="9"/>
      <c r="I136" s="9"/>
      <c r="J136" s="9"/>
      <c r="K136" s="9"/>
      <c r="L136" s="9"/>
      <c r="M136" s="9"/>
      <c r="N136" s="9"/>
      <c r="O136" s="9"/>
      <c r="P136" s="9"/>
      <c r="Q136" s="9"/>
    </row>
    <row r="137" spans="1:17" s="142" customFormat="1" ht="14.25" customHeight="1" x14ac:dyDescent="0.25">
      <c r="A137" s="187"/>
      <c r="B137" s="34" t="s">
        <v>684</v>
      </c>
      <c r="C137" s="76" t="s">
        <v>639</v>
      </c>
      <c r="D137" s="35" t="s">
        <v>28</v>
      </c>
      <c r="E137" s="36">
        <v>10</v>
      </c>
      <c r="F137" s="234">
        <v>0</v>
      </c>
      <c r="G137" s="234">
        <f>+F137*E137</f>
        <v>0</v>
      </c>
      <c r="H137" s="9"/>
      <c r="I137" s="9"/>
      <c r="J137" s="9"/>
      <c r="K137" s="9"/>
      <c r="L137" s="9"/>
      <c r="M137" s="9"/>
      <c r="N137" s="9"/>
      <c r="O137" s="9"/>
      <c r="P137" s="9"/>
      <c r="Q137" s="9"/>
    </row>
    <row r="138" spans="1:17" s="142" customFormat="1" ht="14.4" x14ac:dyDescent="0.25">
      <c r="A138" s="187"/>
      <c r="B138" s="34" t="s">
        <v>685</v>
      </c>
      <c r="C138" s="76" t="s">
        <v>640</v>
      </c>
      <c r="D138" s="35" t="s">
        <v>28</v>
      </c>
      <c r="E138" s="36">
        <v>10</v>
      </c>
      <c r="F138" s="234">
        <v>0</v>
      </c>
      <c r="G138" s="234">
        <f>+F138*E138</f>
        <v>0</v>
      </c>
      <c r="H138" s="9"/>
      <c r="I138" s="9"/>
      <c r="J138" s="9"/>
      <c r="K138" s="9"/>
      <c r="L138" s="9"/>
      <c r="M138" s="9"/>
      <c r="N138" s="9"/>
      <c r="O138" s="9"/>
      <c r="P138" s="9"/>
      <c r="Q138" s="9"/>
    </row>
    <row r="139" spans="1:17" s="142" customFormat="1" ht="14.25" customHeight="1" x14ac:dyDescent="0.25">
      <c r="A139" s="187"/>
      <c r="B139" s="34" t="s">
        <v>686</v>
      </c>
      <c r="C139" s="76" t="s">
        <v>641</v>
      </c>
      <c r="D139" s="35" t="s">
        <v>28</v>
      </c>
      <c r="E139" s="36">
        <v>40</v>
      </c>
      <c r="F139" s="234">
        <v>0</v>
      </c>
      <c r="G139" s="234">
        <f>+F139*E139</f>
        <v>0</v>
      </c>
      <c r="H139" s="9"/>
      <c r="I139" s="9"/>
      <c r="J139" s="9"/>
      <c r="K139" s="9"/>
      <c r="L139" s="9"/>
      <c r="M139" s="9"/>
      <c r="N139" s="9"/>
      <c r="O139" s="9"/>
      <c r="P139" s="9"/>
      <c r="Q139" s="9"/>
    </row>
    <row r="140" spans="1:17" ht="14.25" customHeight="1" x14ac:dyDescent="0.25">
      <c r="A140" s="187"/>
      <c r="B140" s="34" t="s">
        <v>687</v>
      </c>
      <c r="C140" s="76" t="s">
        <v>174</v>
      </c>
      <c r="D140" s="35" t="s">
        <v>28</v>
      </c>
      <c r="E140" s="36">
        <v>1</v>
      </c>
      <c r="F140" s="234">
        <v>0</v>
      </c>
      <c r="G140" s="234">
        <f t="shared" si="4"/>
        <v>0</v>
      </c>
      <c r="H140" s="9"/>
      <c r="I140" s="9"/>
      <c r="J140" s="9"/>
      <c r="K140" s="9"/>
      <c r="L140" s="9"/>
      <c r="M140" s="9"/>
      <c r="N140" s="9"/>
      <c r="O140" s="9"/>
      <c r="P140" s="9"/>
      <c r="Q140" s="9"/>
    </row>
    <row r="141" spans="1:17" ht="14.25" customHeight="1" x14ac:dyDescent="0.25">
      <c r="A141" s="187"/>
      <c r="B141" s="34" t="s">
        <v>688</v>
      </c>
      <c r="C141" s="76" t="s">
        <v>175</v>
      </c>
      <c r="D141" s="35" t="s">
        <v>28</v>
      </c>
      <c r="E141" s="36">
        <v>1</v>
      </c>
      <c r="F141" s="234">
        <v>0</v>
      </c>
      <c r="G141" s="234">
        <f t="shared" si="4"/>
        <v>0</v>
      </c>
      <c r="H141" s="9"/>
      <c r="I141" s="9"/>
      <c r="J141" s="9"/>
      <c r="K141" s="9"/>
      <c r="L141" s="9"/>
      <c r="M141" s="9"/>
      <c r="N141" s="9"/>
      <c r="O141" s="9"/>
      <c r="P141" s="9"/>
      <c r="Q141" s="9"/>
    </row>
    <row r="142" spans="1:17" ht="13.8" customHeight="1" x14ac:dyDescent="0.25">
      <c r="A142" s="187"/>
      <c r="B142" s="34" t="s">
        <v>689</v>
      </c>
      <c r="C142" s="76" t="s">
        <v>643</v>
      </c>
      <c r="D142" s="35" t="s">
        <v>28</v>
      </c>
      <c r="E142" s="36">
        <v>6</v>
      </c>
      <c r="F142" s="234">
        <v>0</v>
      </c>
      <c r="G142" s="234">
        <f t="shared" si="4"/>
        <v>0</v>
      </c>
      <c r="H142" s="9"/>
      <c r="I142" s="9"/>
      <c r="J142" s="9"/>
      <c r="K142" s="9"/>
      <c r="L142" s="9"/>
      <c r="M142" s="9"/>
      <c r="N142" s="9"/>
      <c r="O142" s="9"/>
      <c r="P142" s="9"/>
      <c r="Q142" s="9"/>
    </row>
    <row r="143" spans="1:17" ht="14.25" customHeight="1" thickBot="1" x14ac:dyDescent="0.3">
      <c r="A143" s="187"/>
      <c r="B143" s="34" t="s">
        <v>690</v>
      </c>
      <c r="C143" s="139" t="s">
        <v>176</v>
      </c>
      <c r="D143" s="41" t="s">
        <v>28</v>
      </c>
      <c r="E143" s="42">
        <v>2</v>
      </c>
      <c r="F143" s="236">
        <v>0</v>
      </c>
      <c r="G143" s="236">
        <f t="shared" si="4"/>
        <v>0</v>
      </c>
      <c r="H143" s="9"/>
      <c r="I143" s="9"/>
      <c r="J143" s="9"/>
      <c r="K143" s="9"/>
      <c r="L143" s="9"/>
      <c r="M143" s="9"/>
      <c r="N143" s="9"/>
      <c r="O143" s="9"/>
      <c r="P143" s="9"/>
      <c r="Q143" s="9"/>
    </row>
    <row r="144" spans="1:17" ht="18.600000000000001" customHeight="1" thickBot="1" x14ac:dyDescent="0.3">
      <c r="A144" s="194"/>
      <c r="B144" s="64"/>
      <c r="C144" s="44"/>
      <c r="D144" s="45"/>
      <c r="E144" s="46"/>
      <c r="F144" s="59" t="s">
        <v>31</v>
      </c>
      <c r="G144" s="238">
        <f>SUM(G133:G143)</f>
        <v>0</v>
      </c>
      <c r="H144" s="9"/>
      <c r="I144" s="9"/>
      <c r="J144" s="9"/>
      <c r="K144" s="9"/>
      <c r="L144" s="9"/>
      <c r="M144" s="9"/>
      <c r="N144" s="9"/>
      <c r="O144" s="9"/>
      <c r="P144" s="9"/>
      <c r="Q144" s="9"/>
    </row>
    <row r="145" spans="1:17" ht="19.8" customHeight="1" thickBot="1" x14ac:dyDescent="0.3">
      <c r="A145" s="195"/>
      <c r="B145" s="117"/>
      <c r="C145" s="281"/>
      <c r="D145" s="119"/>
      <c r="E145" s="120"/>
      <c r="F145" s="121" t="s">
        <v>797</v>
      </c>
      <c r="G145" s="239">
        <f>+G144+G131+G127+G121+G103+G86+G76</f>
        <v>0</v>
      </c>
      <c r="H145" s="9"/>
      <c r="I145" s="9"/>
      <c r="J145" s="9"/>
      <c r="K145" s="9"/>
      <c r="L145" s="9"/>
      <c r="M145" s="9"/>
      <c r="N145" s="9"/>
      <c r="O145" s="9"/>
      <c r="P145" s="9"/>
      <c r="Q145" s="9"/>
    </row>
    <row r="146" spans="1:17" ht="14.25" customHeight="1" x14ac:dyDescent="0.25">
      <c r="A146" s="187"/>
      <c r="B146" s="168"/>
      <c r="C146" s="168"/>
      <c r="D146" s="168"/>
      <c r="E146" s="169"/>
      <c r="F146" s="170"/>
      <c r="G146" s="191"/>
      <c r="H146" s="9"/>
      <c r="I146" s="9"/>
      <c r="J146" s="9"/>
      <c r="K146" s="9"/>
      <c r="L146" s="9"/>
      <c r="M146" s="9"/>
      <c r="N146" s="9"/>
      <c r="O146" s="9"/>
      <c r="P146" s="9"/>
      <c r="Q146" s="9"/>
    </row>
    <row r="147" spans="1:17" ht="28.5" customHeight="1" x14ac:dyDescent="0.25">
      <c r="A147" s="225">
        <v>4</v>
      </c>
      <c r="B147" s="226"/>
      <c r="C147" s="227" t="s">
        <v>182</v>
      </c>
      <c r="D147" s="228"/>
      <c r="E147" s="229"/>
      <c r="F147" s="230"/>
      <c r="G147" s="231"/>
      <c r="H147" s="9"/>
      <c r="I147" s="9"/>
      <c r="J147" s="9"/>
      <c r="K147" s="9"/>
      <c r="L147" s="9"/>
      <c r="M147" s="9"/>
      <c r="N147" s="9"/>
      <c r="O147" s="9"/>
      <c r="P147" s="9"/>
      <c r="Q147" s="9"/>
    </row>
    <row r="148" spans="1:17" ht="21" customHeight="1" x14ac:dyDescent="0.25">
      <c r="A148" s="186"/>
      <c r="B148" s="54" t="s">
        <v>183</v>
      </c>
      <c r="C148" s="92" t="s">
        <v>184</v>
      </c>
      <c r="D148" s="55"/>
      <c r="E148" s="56"/>
      <c r="F148" s="57"/>
      <c r="G148" s="57"/>
      <c r="H148" s="9"/>
      <c r="I148" s="9"/>
      <c r="J148" s="9"/>
      <c r="K148" s="9"/>
      <c r="L148" s="9"/>
      <c r="M148" s="9"/>
      <c r="N148" s="9"/>
      <c r="O148" s="9"/>
      <c r="P148" s="9"/>
      <c r="Q148" s="9"/>
    </row>
    <row r="149" spans="1:17" ht="21" customHeight="1" thickBot="1" x14ac:dyDescent="0.3">
      <c r="A149" s="196"/>
      <c r="B149" s="60" t="s">
        <v>185</v>
      </c>
      <c r="C149" s="89" t="s">
        <v>186</v>
      </c>
      <c r="D149" s="82" t="s">
        <v>28</v>
      </c>
      <c r="E149" s="83">
        <v>1</v>
      </c>
      <c r="F149" s="84">
        <v>0</v>
      </c>
      <c r="G149" s="85">
        <f>+F149*E149</f>
        <v>0</v>
      </c>
      <c r="H149" s="9"/>
      <c r="I149" s="9"/>
      <c r="J149" s="9"/>
      <c r="K149" s="9"/>
      <c r="L149" s="9"/>
      <c r="M149" s="9"/>
      <c r="N149" s="9"/>
      <c r="O149" s="9"/>
      <c r="P149" s="9"/>
      <c r="Q149" s="9"/>
    </row>
    <row r="150" spans="1:17" ht="18.600000000000001" customHeight="1" thickBot="1" x14ac:dyDescent="0.3">
      <c r="A150" s="197"/>
      <c r="B150" s="173"/>
      <c r="C150" s="173"/>
      <c r="D150" s="93"/>
      <c r="E150" s="94"/>
      <c r="F150" s="59" t="s">
        <v>31</v>
      </c>
      <c r="G150" s="238">
        <f>SUM(G149)</f>
        <v>0</v>
      </c>
      <c r="H150" s="9"/>
      <c r="I150" s="9"/>
      <c r="J150" s="9"/>
      <c r="K150" s="9"/>
      <c r="L150" s="9"/>
      <c r="M150" s="9"/>
      <c r="N150" s="9"/>
      <c r="O150" s="9"/>
      <c r="P150" s="9"/>
      <c r="Q150" s="9"/>
    </row>
    <row r="151" spans="1:17" ht="19.5" customHeight="1" x14ac:dyDescent="0.25">
      <c r="A151" s="186"/>
      <c r="B151" s="54" t="s">
        <v>187</v>
      </c>
      <c r="C151" s="92" t="s">
        <v>188</v>
      </c>
      <c r="D151" s="55"/>
      <c r="E151" s="56"/>
      <c r="F151" s="57"/>
      <c r="G151" s="57"/>
      <c r="H151" s="9"/>
      <c r="I151" s="9"/>
      <c r="J151" s="9"/>
      <c r="K151" s="9"/>
      <c r="L151" s="9"/>
      <c r="M151" s="9"/>
      <c r="N151" s="9"/>
      <c r="O151" s="9"/>
      <c r="P151" s="9"/>
      <c r="Q151" s="9"/>
    </row>
    <row r="152" spans="1:17" ht="45.6" customHeight="1" x14ac:dyDescent="0.25">
      <c r="A152" s="196"/>
      <c r="B152" s="34" t="s">
        <v>189</v>
      </c>
      <c r="C152" s="70" t="s">
        <v>190</v>
      </c>
      <c r="D152" s="71" t="s">
        <v>28</v>
      </c>
      <c r="E152" s="72">
        <v>1</v>
      </c>
      <c r="F152" s="68">
        <v>0</v>
      </c>
      <c r="G152" s="69">
        <f t="shared" ref="G152:G164" si="5">+F152*E152</f>
        <v>0</v>
      </c>
      <c r="H152" s="9"/>
      <c r="I152" s="9"/>
      <c r="J152" s="9"/>
      <c r="K152" s="9"/>
      <c r="L152" s="9"/>
      <c r="M152" s="9"/>
      <c r="N152" s="9"/>
      <c r="O152" s="9"/>
      <c r="P152" s="9"/>
      <c r="Q152" s="9"/>
    </row>
    <row r="153" spans="1:17" ht="19.5" customHeight="1" x14ac:dyDescent="0.25">
      <c r="A153" s="196"/>
      <c r="B153" s="34" t="s">
        <v>191</v>
      </c>
      <c r="C153" s="70" t="s">
        <v>192</v>
      </c>
      <c r="D153" s="71" t="s">
        <v>28</v>
      </c>
      <c r="E153" s="72">
        <v>3</v>
      </c>
      <c r="F153" s="68">
        <v>0</v>
      </c>
      <c r="G153" s="69">
        <f t="shared" si="5"/>
        <v>0</v>
      </c>
      <c r="H153" s="9"/>
      <c r="I153" s="9"/>
      <c r="J153" s="9"/>
      <c r="K153" s="9"/>
      <c r="L153" s="9"/>
      <c r="M153" s="9"/>
      <c r="N153" s="9"/>
      <c r="O153" s="9"/>
      <c r="P153" s="9"/>
      <c r="Q153" s="9"/>
    </row>
    <row r="154" spans="1:17" ht="14.25" customHeight="1" x14ac:dyDescent="0.25">
      <c r="A154" s="196"/>
      <c r="B154" s="34" t="s">
        <v>193</v>
      </c>
      <c r="C154" s="73" t="s">
        <v>194</v>
      </c>
      <c r="D154" s="71" t="s">
        <v>100</v>
      </c>
      <c r="E154" s="72">
        <v>21</v>
      </c>
      <c r="F154" s="68">
        <v>0</v>
      </c>
      <c r="G154" s="69">
        <f t="shared" si="5"/>
        <v>0</v>
      </c>
      <c r="H154" s="9"/>
      <c r="I154" s="9"/>
      <c r="J154" s="9"/>
      <c r="K154" s="9"/>
      <c r="L154" s="9"/>
      <c r="M154" s="9"/>
      <c r="N154" s="9"/>
      <c r="O154" s="9"/>
      <c r="P154" s="9"/>
      <c r="Q154" s="9"/>
    </row>
    <row r="155" spans="1:17" ht="28.8" customHeight="1" x14ac:dyDescent="0.25">
      <c r="A155" s="196"/>
      <c r="B155" s="34" t="s">
        <v>195</v>
      </c>
      <c r="C155" s="73" t="s">
        <v>196</v>
      </c>
      <c r="D155" s="71" t="s">
        <v>100</v>
      </c>
      <c r="E155" s="72">
        <v>34</v>
      </c>
      <c r="F155" s="68">
        <v>0</v>
      </c>
      <c r="G155" s="69">
        <f t="shared" si="5"/>
        <v>0</v>
      </c>
      <c r="H155" s="9"/>
      <c r="I155" s="9"/>
      <c r="J155" s="9"/>
      <c r="K155" s="9"/>
      <c r="L155" s="9"/>
      <c r="M155" s="9"/>
      <c r="N155" s="9"/>
      <c r="O155" s="9"/>
      <c r="P155" s="9"/>
      <c r="Q155" s="9"/>
    </row>
    <row r="156" spans="1:17" ht="28.8" customHeight="1" x14ac:dyDescent="0.25">
      <c r="A156" s="196"/>
      <c r="B156" s="34" t="s">
        <v>197</v>
      </c>
      <c r="C156" s="73" t="s">
        <v>198</v>
      </c>
      <c r="D156" s="71" t="s">
        <v>100</v>
      </c>
      <c r="E156" s="72">
        <v>20</v>
      </c>
      <c r="F156" s="68">
        <v>0</v>
      </c>
      <c r="G156" s="69">
        <f t="shared" si="5"/>
        <v>0</v>
      </c>
      <c r="H156" s="9"/>
      <c r="I156" s="9"/>
      <c r="J156" s="9"/>
      <c r="K156" s="9"/>
      <c r="L156" s="9"/>
      <c r="M156" s="9"/>
      <c r="N156" s="9"/>
      <c r="O156" s="9"/>
      <c r="P156" s="9"/>
      <c r="Q156" s="9"/>
    </row>
    <row r="157" spans="1:17" ht="29.4" customHeight="1" x14ac:dyDescent="0.25">
      <c r="A157" s="196"/>
      <c r="B157" s="34" t="s">
        <v>199</v>
      </c>
      <c r="C157" s="73" t="s">
        <v>200</v>
      </c>
      <c r="D157" s="71" t="s">
        <v>100</v>
      </c>
      <c r="E157" s="72">
        <v>125</v>
      </c>
      <c r="F157" s="68">
        <v>0</v>
      </c>
      <c r="G157" s="69">
        <f t="shared" si="5"/>
        <v>0</v>
      </c>
      <c r="H157" s="9"/>
      <c r="I157" s="9"/>
      <c r="J157" s="9"/>
      <c r="K157" s="9"/>
      <c r="L157" s="9"/>
      <c r="M157" s="9"/>
      <c r="N157" s="9"/>
      <c r="O157" s="9"/>
      <c r="P157" s="9"/>
      <c r="Q157" s="9"/>
    </row>
    <row r="158" spans="1:17" ht="14.25" customHeight="1" x14ac:dyDescent="0.25">
      <c r="A158" s="196"/>
      <c r="B158" s="34" t="s">
        <v>201</v>
      </c>
      <c r="C158" s="73" t="s">
        <v>202</v>
      </c>
      <c r="D158" s="71" t="s">
        <v>100</v>
      </c>
      <c r="E158" s="72">
        <v>30</v>
      </c>
      <c r="F158" s="68">
        <v>0</v>
      </c>
      <c r="G158" s="69">
        <f t="shared" si="5"/>
        <v>0</v>
      </c>
      <c r="H158" s="9"/>
      <c r="I158" s="9"/>
      <c r="J158" s="9"/>
      <c r="K158" s="9"/>
      <c r="L158" s="9"/>
      <c r="M158" s="9"/>
      <c r="N158" s="9"/>
      <c r="O158" s="9"/>
      <c r="P158" s="9"/>
      <c r="Q158" s="9"/>
    </row>
    <row r="159" spans="1:17" ht="14.25" customHeight="1" x14ac:dyDescent="0.25">
      <c r="A159" s="196"/>
      <c r="B159" s="34" t="s">
        <v>203</v>
      </c>
      <c r="C159" s="73" t="s">
        <v>204</v>
      </c>
      <c r="D159" s="71" t="s">
        <v>100</v>
      </c>
      <c r="E159" s="72">
        <v>125</v>
      </c>
      <c r="F159" s="68">
        <v>0</v>
      </c>
      <c r="G159" s="69">
        <f t="shared" si="5"/>
        <v>0</v>
      </c>
      <c r="H159" s="9"/>
      <c r="I159" s="9"/>
      <c r="J159" s="9"/>
      <c r="K159" s="9"/>
      <c r="L159" s="9"/>
      <c r="M159" s="9"/>
      <c r="N159" s="9"/>
      <c r="O159" s="9"/>
      <c r="P159" s="9"/>
      <c r="Q159" s="9"/>
    </row>
    <row r="160" spans="1:17" ht="14.25" customHeight="1" x14ac:dyDescent="0.25">
      <c r="A160" s="196"/>
      <c r="B160" s="34" t="s">
        <v>205</v>
      </c>
      <c r="C160" s="73" t="s">
        <v>206</v>
      </c>
      <c r="D160" s="71" t="s">
        <v>100</v>
      </c>
      <c r="E160" s="72">
        <v>20</v>
      </c>
      <c r="F160" s="68">
        <v>0</v>
      </c>
      <c r="G160" s="69">
        <f t="shared" si="5"/>
        <v>0</v>
      </c>
      <c r="H160" s="9"/>
      <c r="I160" s="9"/>
      <c r="J160" s="9"/>
      <c r="K160" s="9"/>
      <c r="L160" s="9"/>
      <c r="M160" s="9"/>
      <c r="N160" s="9"/>
      <c r="O160" s="9"/>
      <c r="P160" s="9"/>
      <c r="Q160" s="9"/>
    </row>
    <row r="161" spans="1:17" ht="14.25" customHeight="1" x14ac:dyDescent="0.25">
      <c r="A161" s="196"/>
      <c r="B161" s="34" t="s">
        <v>207</v>
      </c>
      <c r="C161" s="73" t="s">
        <v>208</v>
      </c>
      <c r="D161" s="71" t="s">
        <v>28</v>
      </c>
      <c r="E161" s="72">
        <v>2</v>
      </c>
      <c r="F161" s="68">
        <v>0</v>
      </c>
      <c r="G161" s="69">
        <f t="shared" si="5"/>
        <v>0</v>
      </c>
      <c r="H161" s="9"/>
      <c r="I161" s="9"/>
      <c r="J161" s="9"/>
      <c r="K161" s="9"/>
      <c r="L161" s="9"/>
      <c r="M161" s="9"/>
      <c r="N161" s="9"/>
      <c r="O161" s="9"/>
      <c r="P161" s="9"/>
      <c r="Q161" s="9"/>
    </row>
    <row r="162" spans="1:17" ht="31.2" customHeight="1" x14ac:dyDescent="0.25">
      <c r="A162" s="196"/>
      <c r="B162" s="34" t="s">
        <v>209</v>
      </c>
      <c r="C162" s="73" t="s">
        <v>210</v>
      </c>
      <c r="D162" s="71" t="s">
        <v>28</v>
      </c>
      <c r="E162" s="72">
        <v>1</v>
      </c>
      <c r="F162" s="68">
        <v>0</v>
      </c>
      <c r="G162" s="69">
        <f t="shared" si="5"/>
        <v>0</v>
      </c>
      <c r="H162" s="9"/>
      <c r="I162" s="9"/>
      <c r="J162" s="9"/>
      <c r="K162" s="9"/>
      <c r="L162" s="9"/>
      <c r="M162" s="9"/>
      <c r="N162" s="9"/>
      <c r="O162" s="9"/>
      <c r="P162" s="9"/>
      <c r="Q162" s="9"/>
    </row>
    <row r="163" spans="1:17" ht="15.6" customHeight="1" x14ac:dyDescent="0.25">
      <c r="A163" s="196"/>
      <c r="B163" s="34" t="s">
        <v>211</v>
      </c>
      <c r="C163" s="73" t="s">
        <v>212</v>
      </c>
      <c r="D163" s="71" t="s">
        <v>28</v>
      </c>
      <c r="E163" s="72">
        <v>10</v>
      </c>
      <c r="F163" s="68">
        <v>0</v>
      </c>
      <c r="G163" s="69">
        <f t="shared" si="5"/>
        <v>0</v>
      </c>
      <c r="H163" s="9"/>
      <c r="I163" s="9"/>
      <c r="J163" s="9"/>
      <c r="K163" s="9"/>
      <c r="L163" s="9"/>
      <c r="M163" s="9"/>
      <c r="N163" s="9"/>
      <c r="O163" s="9"/>
      <c r="P163" s="9"/>
      <c r="Q163" s="9"/>
    </row>
    <row r="164" spans="1:17" ht="32.4" customHeight="1" thickBot="1" x14ac:dyDescent="0.3">
      <c r="A164" s="196"/>
      <c r="B164" s="60" t="s">
        <v>213</v>
      </c>
      <c r="C164" s="86" t="s">
        <v>214</v>
      </c>
      <c r="D164" s="87" t="s">
        <v>28</v>
      </c>
      <c r="E164" s="88">
        <v>1</v>
      </c>
      <c r="F164" s="84">
        <v>0</v>
      </c>
      <c r="G164" s="85">
        <f t="shared" si="5"/>
        <v>0</v>
      </c>
      <c r="H164" s="9"/>
      <c r="I164" s="9"/>
      <c r="J164" s="9"/>
      <c r="K164" s="9"/>
      <c r="L164" s="9"/>
      <c r="M164" s="9"/>
      <c r="N164" s="9"/>
      <c r="O164" s="9"/>
      <c r="P164" s="9"/>
      <c r="Q164" s="9"/>
    </row>
    <row r="165" spans="1:17" ht="17.399999999999999" customHeight="1" thickBot="1" x14ac:dyDescent="0.3">
      <c r="A165" s="197"/>
      <c r="B165" s="173"/>
      <c r="C165" s="173"/>
      <c r="D165" s="93"/>
      <c r="E165" s="94"/>
      <c r="F165" s="59" t="s">
        <v>31</v>
      </c>
      <c r="G165" s="238">
        <f>SUM(G152:G164)</f>
        <v>0</v>
      </c>
      <c r="H165" s="9"/>
      <c r="I165" s="9"/>
      <c r="J165" s="9"/>
      <c r="K165" s="9"/>
      <c r="L165" s="9"/>
      <c r="M165" s="9"/>
      <c r="N165" s="9"/>
      <c r="O165" s="9"/>
      <c r="P165" s="9"/>
      <c r="Q165" s="9"/>
    </row>
    <row r="166" spans="1:17" ht="15.75" customHeight="1" x14ac:dyDescent="0.25">
      <c r="A166" s="186"/>
      <c r="B166" s="95" t="s">
        <v>215</v>
      </c>
      <c r="C166" s="96" t="s">
        <v>216</v>
      </c>
      <c r="D166" s="97"/>
      <c r="E166" s="98"/>
      <c r="F166" s="99"/>
      <c r="G166" s="99"/>
      <c r="H166" s="9"/>
      <c r="I166" s="9"/>
      <c r="J166" s="9"/>
      <c r="K166" s="9"/>
      <c r="L166" s="9"/>
      <c r="M166" s="9"/>
      <c r="N166" s="9"/>
      <c r="O166" s="9"/>
      <c r="P166" s="9"/>
      <c r="Q166" s="9"/>
    </row>
    <row r="167" spans="1:17" ht="29.4" customHeight="1" x14ac:dyDescent="0.25">
      <c r="A167" s="196"/>
      <c r="B167" s="34" t="s">
        <v>217</v>
      </c>
      <c r="C167" s="70" t="s">
        <v>218</v>
      </c>
      <c r="D167" s="71" t="s">
        <v>100</v>
      </c>
      <c r="E167" s="72">
        <v>55</v>
      </c>
      <c r="F167" s="68">
        <v>0</v>
      </c>
      <c r="G167" s="69">
        <f t="shared" ref="G167:G177" si="6">+F167*E167</f>
        <v>0</v>
      </c>
      <c r="H167" s="9"/>
      <c r="I167" s="9"/>
      <c r="J167" s="9"/>
      <c r="K167" s="9"/>
      <c r="L167" s="9"/>
      <c r="M167" s="9"/>
      <c r="N167" s="9"/>
      <c r="O167" s="9"/>
      <c r="P167" s="9"/>
      <c r="Q167" s="9"/>
    </row>
    <row r="168" spans="1:17" ht="18.600000000000001" customHeight="1" x14ac:dyDescent="0.25">
      <c r="A168" s="196"/>
      <c r="B168" s="34" t="s">
        <v>219</v>
      </c>
      <c r="C168" s="73" t="s">
        <v>220</v>
      </c>
      <c r="D168" s="71" t="s">
        <v>28</v>
      </c>
      <c r="E168" s="72">
        <v>55</v>
      </c>
      <c r="F168" s="68">
        <v>0</v>
      </c>
      <c r="G168" s="69">
        <f t="shared" si="6"/>
        <v>0</v>
      </c>
      <c r="H168" s="9"/>
      <c r="I168" s="9"/>
      <c r="J168" s="9"/>
      <c r="K168" s="9"/>
      <c r="L168" s="9"/>
      <c r="M168" s="9"/>
      <c r="N168" s="9"/>
      <c r="O168" s="9"/>
      <c r="P168" s="9"/>
      <c r="Q168" s="9"/>
    </row>
    <row r="169" spans="1:17" ht="21" customHeight="1" x14ac:dyDescent="0.25">
      <c r="A169" s="196"/>
      <c r="B169" s="34" t="s">
        <v>221</v>
      </c>
      <c r="C169" s="73" t="s">
        <v>222</v>
      </c>
      <c r="D169" s="71" t="s">
        <v>100</v>
      </c>
      <c r="E169" s="72">
        <v>24</v>
      </c>
      <c r="F169" s="68">
        <v>0</v>
      </c>
      <c r="G169" s="69">
        <f t="shared" si="6"/>
        <v>0</v>
      </c>
      <c r="H169" s="9"/>
      <c r="I169" s="9"/>
      <c r="J169" s="9"/>
      <c r="K169" s="9"/>
      <c r="L169" s="9"/>
      <c r="M169" s="9"/>
      <c r="N169" s="9"/>
      <c r="O169" s="9"/>
      <c r="P169" s="9"/>
      <c r="Q169" s="9"/>
    </row>
    <row r="170" spans="1:17" ht="27.6" customHeight="1" x14ac:dyDescent="0.25">
      <c r="A170" s="196"/>
      <c r="B170" s="34" t="s">
        <v>223</v>
      </c>
      <c r="C170" s="73" t="s">
        <v>224</v>
      </c>
      <c r="D170" s="71" t="s">
        <v>100</v>
      </c>
      <c r="E170" s="72">
        <v>155</v>
      </c>
      <c r="F170" s="68">
        <v>0</v>
      </c>
      <c r="G170" s="69">
        <f t="shared" si="6"/>
        <v>0</v>
      </c>
      <c r="H170" s="9"/>
      <c r="I170" s="9"/>
      <c r="J170" s="9"/>
      <c r="K170" s="9"/>
      <c r="L170" s="9"/>
      <c r="M170" s="9"/>
      <c r="N170" s="9"/>
      <c r="O170" s="9"/>
      <c r="P170" s="9"/>
      <c r="Q170" s="9"/>
    </row>
    <row r="171" spans="1:17" ht="14.25" customHeight="1" x14ac:dyDescent="0.25">
      <c r="A171" s="196"/>
      <c r="B171" s="34" t="s">
        <v>225</v>
      </c>
      <c r="C171" s="73" t="s">
        <v>226</v>
      </c>
      <c r="D171" s="71" t="s">
        <v>28</v>
      </c>
      <c r="E171" s="72">
        <v>275</v>
      </c>
      <c r="F171" s="68">
        <v>0</v>
      </c>
      <c r="G171" s="69">
        <f t="shared" si="6"/>
        <v>0</v>
      </c>
      <c r="H171" s="9"/>
      <c r="I171" s="9"/>
      <c r="J171" s="9"/>
      <c r="K171" s="9"/>
      <c r="L171" s="9"/>
      <c r="M171" s="9"/>
      <c r="N171" s="9"/>
      <c r="O171" s="9"/>
      <c r="P171" s="9"/>
      <c r="Q171" s="9"/>
    </row>
    <row r="172" spans="1:17" ht="14.25" customHeight="1" x14ac:dyDescent="0.25">
      <c r="A172" s="196"/>
      <c r="B172" s="34" t="s">
        <v>227</v>
      </c>
      <c r="C172" s="73" t="s">
        <v>228</v>
      </c>
      <c r="D172" s="71" t="s">
        <v>100</v>
      </c>
      <c r="E172" s="72">
        <v>455</v>
      </c>
      <c r="F172" s="68">
        <v>0</v>
      </c>
      <c r="G172" s="69">
        <f t="shared" si="6"/>
        <v>0</v>
      </c>
      <c r="H172" s="9"/>
      <c r="I172" s="9"/>
      <c r="J172" s="9"/>
      <c r="K172" s="9"/>
      <c r="L172" s="9"/>
      <c r="M172" s="9"/>
      <c r="N172" s="9"/>
      <c r="O172" s="9"/>
      <c r="P172" s="9"/>
      <c r="Q172" s="9"/>
    </row>
    <row r="173" spans="1:17" ht="14.25" customHeight="1" x14ac:dyDescent="0.25">
      <c r="A173" s="196"/>
      <c r="B173" s="34" t="s">
        <v>229</v>
      </c>
      <c r="C173" s="73" t="s">
        <v>230</v>
      </c>
      <c r="D173" s="71" t="s">
        <v>100</v>
      </c>
      <c r="E173" s="72">
        <v>95</v>
      </c>
      <c r="F173" s="68">
        <v>0</v>
      </c>
      <c r="G173" s="69">
        <f t="shared" si="6"/>
        <v>0</v>
      </c>
      <c r="H173" s="9"/>
      <c r="I173" s="9"/>
      <c r="J173" s="9"/>
      <c r="K173" s="9"/>
      <c r="L173" s="9"/>
      <c r="M173" s="9"/>
      <c r="N173" s="9"/>
      <c r="O173" s="9"/>
      <c r="P173" s="9"/>
      <c r="Q173" s="9"/>
    </row>
    <row r="174" spans="1:17" ht="14.25" customHeight="1" x14ac:dyDescent="0.25">
      <c r="A174" s="196"/>
      <c r="B174" s="34" t="s">
        <v>231</v>
      </c>
      <c r="C174" s="73" t="s">
        <v>232</v>
      </c>
      <c r="D174" s="71" t="s">
        <v>28</v>
      </c>
      <c r="E174" s="72">
        <v>34</v>
      </c>
      <c r="F174" s="68">
        <v>0</v>
      </c>
      <c r="G174" s="69">
        <f t="shared" si="6"/>
        <v>0</v>
      </c>
      <c r="H174" s="9"/>
      <c r="I174" s="9"/>
      <c r="J174" s="9"/>
      <c r="K174" s="9"/>
      <c r="L174" s="9"/>
      <c r="M174" s="9"/>
      <c r="N174" s="9"/>
      <c r="O174" s="9"/>
      <c r="P174" s="9"/>
      <c r="Q174" s="9"/>
    </row>
    <row r="175" spans="1:17" ht="14.25" customHeight="1" x14ac:dyDescent="0.25">
      <c r="A175" s="196"/>
      <c r="B175" s="34" t="s">
        <v>233</v>
      </c>
      <c r="C175" s="73" t="s">
        <v>234</v>
      </c>
      <c r="D175" s="71" t="s">
        <v>100</v>
      </c>
      <c r="E175" s="72">
        <v>55</v>
      </c>
      <c r="F175" s="68">
        <v>0</v>
      </c>
      <c r="G175" s="69">
        <f t="shared" si="6"/>
        <v>0</v>
      </c>
      <c r="H175" s="9"/>
      <c r="I175" s="9"/>
      <c r="J175" s="9"/>
      <c r="K175" s="9"/>
      <c r="L175" s="9"/>
      <c r="M175" s="9"/>
      <c r="N175" s="9"/>
      <c r="O175" s="9"/>
      <c r="P175" s="9"/>
      <c r="Q175" s="9"/>
    </row>
    <row r="176" spans="1:17" ht="14.25" customHeight="1" x14ac:dyDescent="0.25">
      <c r="A176" s="196"/>
      <c r="B176" s="34" t="s">
        <v>235</v>
      </c>
      <c r="C176" s="73" t="s">
        <v>236</v>
      </c>
      <c r="D176" s="71" t="s">
        <v>28</v>
      </c>
      <c r="E176" s="72">
        <v>12</v>
      </c>
      <c r="F176" s="68">
        <v>0</v>
      </c>
      <c r="G176" s="69">
        <f t="shared" si="6"/>
        <v>0</v>
      </c>
      <c r="H176" s="9"/>
      <c r="I176" s="9"/>
      <c r="J176" s="9"/>
      <c r="K176" s="9"/>
      <c r="L176" s="9"/>
      <c r="M176" s="9"/>
      <c r="N176" s="9"/>
      <c r="O176" s="9"/>
      <c r="P176" s="9"/>
      <c r="Q176" s="9"/>
    </row>
    <row r="177" spans="1:17" ht="14.25" customHeight="1" x14ac:dyDescent="0.25">
      <c r="A177" s="196"/>
      <c r="B177" s="34" t="s">
        <v>237</v>
      </c>
      <c r="C177" s="86" t="s">
        <v>238</v>
      </c>
      <c r="D177" s="87" t="s">
        <v>28</v>
      </c>
      <c r="E177" s="88">
        <v>2</v>
      </c>
      <c r="F177" s="84">
        <v>0</v>
      </c>
      <c r="G177" s="85">
        <f t="shared" si="6"/>
        <v>0</v>
      </c>
      <c r="H177" s="9"/>
      <c r="I177" s="9"/>
      <c r="J177" s="9"/>
      <c r="K177" s="9"/>
      <c r="L177" s="9"/>
      <c r="M177" s="9"/>
      <c r="N177" s="9"/>
      <c r="O177" s="9"/>
      <c r="P177" s="9"/>
      <c r="Q177" s="9"/>
    </row>
    <row r="178" spans="1:17" s="143" customFormat="1" ht="14.25" customHeight="1" x14ac:dyDescent="0.25">
      <c r="A178" s="196"/>
      <c r="B178" s="34" t="s">
        <v>666</v>
      </c>
      <c r="C178" s="86" t="s">
        <v>668</v>
      </c>
      <c r="D178" s="87" t="s">
        <v>52</v>
      </c>
      <c r="E178" s="88">
        <v>3</v>
      </c>
      <c r="F178" s="84">
        <v>0</v>
      </c>
      <c r="G178" s="85">
        <f>+F178*E178</f>
        <v>0</v>
      </c>
      <c r="H178" s="9"/>
      <c r="I178" s="9"/>
      <c r="J178" s="9"/>
      <c r="K178" s="9"/>
      <c r="L178" s="9"/>
      <c r="M178" s="9"/>
      <c r="N178" s="9"/>
      <c r="O178" s="9"/>
      <c r="P178" s="9"/>
      <c r="Q178" s="9"/>
    </row>
    <row r="179" spans="1:17" s="143" customFormat="1" ht="17.399999999999999" customHeight="1" x14ac:dyDescent="0.25">
      <c r="A179" s="196"/>
      <c r="B179" s="34" t="s">
        <v>667</v>
      </c>
      <c r="C179" s="38" t="s">
        <v>665</v>
      </c>
      <c r="D179" s="87" t="s">
        <v>52</v>
      </c>
      <c r="E179" s="88">
        <v>2.5</v>
      </c>
      <c r="F179" s="84">
        <v>0</v>
      </c>
      <c r="G179" s="85">
        <f>+F179*E179</f>
        <v>0</v>
      </c>
      <c r="H179" s="9"/>
      <c r="I179" s="9"/>
      <c r="J179" s="9"/>
      <c r="K179" s="9"/>
      <c r="L179" s="9"/>
      <c r="M179" s="9"/>
      <c r="N179" s="9"/>
      <c r="O179" s="9"/>
      <c r="P179" s="9"/>
      <c r="Q179" s="9"/>
    </row>
    <row r="180" spans="1:17" s="143" customFormat="1" ht="28.8" customHeight="1" thickBot="1" x14ac:dyDescent="0.3">
      <c r="A180" s="196"/>
      <c r="B180" s="162" t="s">
        <v>670</v>
      </c>
      <c r="C180" s="86" t="s">
        <v>669</v>
      </c>
      <c r="D180" s="87" t="s">
        <v>40</v>
      </c>
      <c r="E180" s="88">
        <v>10</v>
      </c>
      <c r="F180" s="84">
        <v>0</v>
      </c>
      <c r="G180" s="85">
        <f>+F180*E180</f>
        <v>0</v>
      </c>
      <c r="H180" s="9"/>
      <c r="I180" s="9"/>
      <c r="J180" s="9"/>
      <c r="K180" s="9"/>
      <c r="L180" s="9"/>
      <c r="M180" s="9"/>
      <c r="N180" s="9"/>
      <c r="O180" s="9"/>
      <c r="P180" s="9"/>
      <c r="Q180" s="9"/>
    </row>
    <row r="181" spans="1:17" ht="18.600000000000001" customHeight="1" thickBot="1" x14ac:dyDescent="0.3">
      <c r="A181" s="197"/>
      <c r="B181" s="173"/>
      <c r="C181" s="173"/>
      <c r="D181" s="93"/>
      <c r="E181" s="94"/>
      <c r="F181" s="59" t="s">
        <v>31</v>
      </c>
      <c r="G181" s="238">
        <f>SUM(G167:G180)</f>
        <v>0</v>
      </c>
      <c r="H181" s="9"/>
      <c r="I181" s="9"/>
      <c r="J181" s="9"/>
      <c r="K181" s="9"/>
      <c r="L181" s="9"/>
      <c r="M181" s="9"/>
      <c r="N181" s="9"/>
      <c r="O181" s="9"/>
      <c r="P181" s="9"/>
      <c r="Q181" s="9"/>
    </row>
    <row r="182" spans="1:17" ht="18" customHeight="1" x14ac:dyDescent="0.25">
      <c r="A182" s="186"/>
      <c r="B182" s="95" t="s">
        <v>239</v>
      </c>
      <c r="C182" s="96" t="s">
        <v>240</v>
      </c>
      <c r="D182" s="97"/>
      <c r="E182" s="98"/>
      <c r="F182" s="99"/>
      <c r="G182" s="99"/>
      <c r="H182" s="9"/>
      <c r="I182" s="9"/>
      <c r="J182" s="9"/>
      <c r="K182" s="9"/>
      <c r="L182" s="9"/>
      <c r="M182" s="9"/>
      <c r="N182" s="9"/>
      <c r="O182" s="9"/>
      <c r="P182" s="9"/>
      <c r="Q182" s="9"/>
    </row>
    <row r="183" spans="1:17" ht="73.8" customHeight="1" x14ac:dyDescent="0.25">
      <c r="A183" s="196"/>
      <c r="B183" s="34" t="s">
        <v>241</v>
      </c>
      <c r="C183" s="70" t="s">
        <v>242</v>
      </c>
      <c r="D183" s="71" t="s">
        <v>28</v>
      </c>
      <c r="E183" s="72">
        <v>1</v>
      </c>
      <c r="F183" s="68">
        <v>0</v>
      </c>
      <c r="G183" s="69">
        <f t="shared" ref="G183:G192" si="7">+F183*E183</f>
        <v>0</v>
      </c>
      <c r="H183" s="9"/>
      <c r="I183" s="9"/>
      <c r="J183" s="9"/>
      <c r="K183" s="9"/>
      <c r="L183" s="9"/>
      <c r="M183" s="9"/>
      <c r="N183" s="9"/>
      <c r="O183" s="9"/>
      <c r="P183" s="9"/>
      <c r="Q183" s="9"/>
    </row>
    <row r="184" spans="1:17" ht="14.25" customHeight="1" x14ac:dyDescent="0.25">
      <c r="A184" s="196"/>
      <c r="B184" s="34" t="s">
        <v>243</v>
      </c>
      <c r="C184" s="70" t="s">
        <v>244</v>
      </c>
      <c r="D184" s="71" t="s">
        <v>100</v>
      </c>
      <c r="E184" s="72">
        <v>15</v>
      </c>
      <c r="F184" s="68">
        <v>0</v>
      </c>
      <c r="G184" s="69">
        <f t="shared" si="7"/>
        <v>0</v>
      </c>
      <c r="H184" s="9"/>
      <c r="I184" s="9"/>
      <c r="J184" s="9"/>
      <c r="K184" s="9"/>
      <c r="L184" s="9"/>
      <c r="M184" s="9"/>
      <c r="N184" s="9"/>
      <c r="O184" s="9"/>
      <c r="P184" s="9"/>
      <c r="Q184" s="9"/>
    </row>
    <row r="185" spans="1:17" ht="14.25" customHeight="1" x14ac:dyDescent="0.25">
      <c r="A185" s="196"/>
      <c r="B185" s="34" t="s">
        <v>245</v>
      </c>
      <c r="C185" s="70" t="s">
        <v>246</v>
      </c>
      <c r="D185" s="71" t="s">
        <v>100</v>
      </c>
      <c r="E185" s="72">
        <v>15</v>
      </c>
      <c r="F185" s="68">
        <v>0</v>
      </c>
      <c r="G185" s="69">
        <f t="shared" si="7"/>
        <v>0</v>
      </c>
      <c r="H185" s="9"/>
      <c r="I185" s="9"/>
      <c r="J185" s="9"/>
      <c r="K185" s="9"/>
      <c r="L185" s="9"/>
      <c r="M185" s="9"/>
      <c r="N185" s="9"/>
      <c r="O185" s="9"/>
      <c r="P185" s="9"/>
      <c r="Q185" s="9"/>
    </row>
    <row r="186" spans="1:17" ht="14.25" customHeight="1" x14ac:dyDescent="0.25">
      <c r="A186" s="196"/>
      <c r="B186" s="34" t="s">
        <v>247</v>
      </c>
      <c r="C186" s="70" t="s">
        <v>248</v>
      </c>
      <c r="D186" s="71" t="s">
        <v>100</v>
      </c>
      <c r="E186" s="72">
        <v>195</v>
      </c>
      <c r="F186" s="68">
        <v>0</v>
      </c>
      <c r="G186" s="69">
        <f t="shared" si="7"/>
        <v>0</v>
      </c>
      <c r="H186" s="9"/>
      <c r="I186" s="9"/>
      <c r="J186" s="9"/>
      <c r="K186" s="9"/>
      <c r="L186" s="9"/>
      <c r="M186" s="9"/>
      <c r="N186" s="9"/>
      <c r="O186" s="9"/>
      <c r="P186" s="9"/>
      <c r="Q186" s="9"/>
    </row>
    <row r="187" spans="1:17" ht="14.25" customHeight="1" x14ac:dyDescent="0.25">
      <c r="A187" s="196"/>
      <c r="B187" s="34" t="s">
        <v>249</v>
      </c>
      <c r="C187" s="70" t="s">
        <v>250</v>
      </c>
      <c r="D187" s="71" t="s">
        <v>28</v>
      </c>
      <c r="E187" s="72">
        <v>6</v>
      </c>
      <c r="F187" s="68">
        <v>0</v>
      </c>
      <c r="G187" s="69">
        <f t="shared" si="7"/>
        <v>0</v>
      </c>
      <c r="H187" s="9"/>
      <c r="I187" s="9"/>
      <c r="J187" s="9"/>
      <c r="K187" s="9"/>
      <c r="L187" s="9"/>
      <c r="M187" s="9"/>
      <c r="N187" s="9"/>
      <c r="O187" s="9"/>
      <c r="P187" s="9"/>
      <c r="Q187" s="9"/>
    </row>
    <row r="188" spans="1:17" ht="14.25" customHeight="1" x14ac:dyDescent="0.25">
      <c r="A188" s="196"/>
      <c r="B188" s="34" t="s">
        <v>251</v>
      </c>
      <c r="C188" s="70" t="s">
        <v>252</v>
      </c>
      <c r="D188" s="71" t="s">
        <v>28</v>
      </c>
      <c r="E188" s="72">
        <v>1</v>
      </c>
      <c r="F188" s="68">
        <v>0</v>
      </c>
      <c r="G188" s="69">
        <f t="shared" si="7"/>
        <v>0</v>
      </c>
      <c r="H188" s="9"/>
      <c r="I188" s="9"/>
      <c r="J188" s="9"/>
      <c r="K188" s="9"/>
      <c r="L188" s="9"/>
      <c r="M188" s="9"/>
      <c r="N188" s="9"/>
      <c r="O188" s="9"/>
      <c r="P188" s="9"/>
      <c r="Q188" s="9"/>
    </row>
    <row r="189" spans="1:17" ht="30" customHeight="1" x14ac:dyDescent="0.25">
      <c r="A189" s="196"/>
      <c r="B189" s="34" t="s">
        <v>253</v>
      </c>
      <c r="C189" s="70" t="s">
        <v>254</v>
      </c>
      <c r="D189" s="71" t="s">
        <v>28</v>
      </c>
      <c r="E189" s="72">
        <v>1</v>
      </c>
      <c r="F189" s="68">
        <v>0</v>
      </c>
      <c r="G189" s="69">
        <f t="shared" si="7"/>
        <v>0</v>
      </c>
      <c r="H189" s="9"/>
      <c r="I189" s="9"/>
      <c r="J189" s="9"/>
      <c r="K189" s="9"/>
      <c r="L189" s="9"/>
      <c r="M189" s="9"/>
      <c r="N189" s="9"/>
      <c r="O189" s="9"/>
      <c r="P189" s="9"/>
      <c r="Q189" s="9"/>
    </row>
    <row r="190" spans="1:17" ht="14.25" customHeight="1" x14ac:dyDescent="0.25">
      <c r="A190" s="196"/>
      <c r="B190" s="34" t="s">
        <v>255</v>
      </c>
      <c r="C190" s="70" t="s">
        <v>256</v>
      </c>
      <c r="D190" s="71" t="s">
        <v>100</v>
      </c>
      <c r="E190" s="72">
        <v>5</v>
      </c>
      <c r="F190" s="68">
        <v>0</v>
      </c>
      <c r="G190" s="69">
        <f t="shared" si="7"/>
        <v>0</v>
      </c>
      <c r="H190" s="9"/>
      <c r="I190" s="9"/>
      <c r="J190" s="9"/>
      <c r="K190" s="9"/>
      <c r="L190" s="9"/>
      <c r="M190" s="9"/>
      <c r="N190" s="9"/>
      <c r="O190" s="9"/>
      <c r="P190" s="9"/>
      <c r="Q190" s="9"/>
    </row>
    <row r="191" spans="1:17" ht="14.25" customHeight="1" x14ac:dyDescent="0.25">
      <c r="A191" s="196"/>
      <c r="B191" s="34" t="s">
        <v>257</v>
      </c>
      <c r="C191" s="70" t="s">
        <v>258</v>
      </c>
      <c r="D191" s="71" t="s">
        <v>28</v>
      </c>
      <c r="E191" s="72">
        <v>2</v>
      </c>
      <c r="F191" s="68">
        <v>0</v>
      </c>
      <c r="G191" s="69">
        <f t="shared" si="7"/>
        <v>0</v>
      </c>
      <c r="H191" s="9"/>
      <c r="I191" s="9"/>
      <c r="J191" s="9"/>
      <c r="K191" s="9"/>
      <c r="L191" s="9"/>
      <c r="M191" s="9"/>
      <c r="N191" s="9"/>
      <c r="O191" s="9"/>
      <c r="P191" s="9"/>
      <c r="Q191" s="9"/>
    </row>
    <row r="192" spans="1:17" ht="18.600000000000001" customHeight="1" thickBot="1" x14ac:dyDescent="0.3">
      <c r="A192" s="196"/>
      <c r="B192" s="60" t="s">
        <v>259</v>
      </c>
      <c r="C192" s="89" t="s">
        <v>260</v>
      </c>
      <c r="D192" s="87" t="s">
        <v>28</v>
      </c>
      <c r="E192" s="88">
        <v>1</v>
      </c>
      <c r="F192" s="84">
        <v>0</v>
      </c>
      <c r="G192" s="85">
        <f t="shared" si="7"/>
        <v>0</v>
      </c>
      <c r="H192" s="9"/>
      <c r="I192" s="9"/>
      <c r="J192" s="9"/>
      <c r="K192" s="9"/>
      <c r="L192" s="9"/>
      <c r="M192" s="9"/>
      <c r="N192" s="9"/>
      <c r="O192" s="9"/>
      <c r="P192" s="9"/>
      <c r="Q192" s="9"/>
    </row>
    <row r="193" spans="1:17" ht="18" customHeight="1" thickBot="1" x14ac:dyDescent="0.3">
      <c r="A193" s="197"/>
      <c r="B193" s="173"/>
      <c r="C193" s="173"/>
      <c r="D193" s="93"/>
      <c r="E193" s="94"/>
      <c r="F193" s="59" t="s">
        <v>31</v>
      </c>
      <c r="G193" s="238">
        <f>SUM(G183:G192)</f>
        <v>0</v>
      </c>
      <c r="H193" s="9"/>
      <c r="I193" s="9"/>
      <c r="J193" s="9"/>
      <c r="K193" s="9"/>
      <c r="L193" s="9"/>
      <c r="M193" s="9"/>
      <c r="N193" s="9"/>
      <c r="O193" s="9"/>
      <c r="P193" s="9"/>
      <c r="Q193" s="9"/>
    </row>
    <row r="194" spans="1:17" ht="21" customHeight="1" x14ac:dyDescent="0.25">
      <c r="A194" s="186"/>
      <c r="B194" s="54" t="s">
        <v>261</v>
      </c>
      <c r="C194" s="92" t="s">
        <v>262</v>
      </c>
      <c r="D194" s="55"/>
      <c r="E194" s="56"/>
      <c r="F194" s="57"/>
      <c r="G194" s="57"/>
      <c r="H194" s="9"/>
      <c r="I194" s="9"/>
      <c r="J194" s="9"/>
      <c r="K194" s="9"/>
      <c r="L194" s="9"/>
      <c r="M194" s="9"/>
      <c r="N194" s="9"/>
      <c r="O194" s="9"/>
      <c r="P194" s="9"/>
      <c r="Q194" s="9"/>
    </row>
    <row r="195" spans="1:17" ht="21" customHeight="1" x14ac:dyDescent="0.25">
      <c r="A195" s="196"/>
      <c r="B195" s="145"/>
      <c r="C195" s="146" t="s">
        <v>263</v>
      </c>
      <c r="D195" s="165"/>
      <c r="E195" s="174"/>
      <c r="F195" s="33"/>
      <c r="G195" s="33"/>
      <c r="H195" s="9"/>
      <c r="I195" s="9"/>
      <c r="J195" s="9"/>
      <c r="K195" s="9"/>
      <c r="L195" s="9"/>
      <c r="M195" s="9"/>
      <c r="N195" s="9"/>
      <c r="O195" s="9"/>
      <c r="P195" s="9"/>
      <c r="Q195" s="9"/>
    </row>
    <row r="196" spans="1:17" ht="34.200000000000003" customHeight="1" x14ac:dyDescent="0.25">
      <c r="A196" s="196"/>
      <c r="B196" s="34" t="s">
        <v>264</v>
      </c>
      <c r="C196" s="70" t="s">
        <v>265</v>
      </c>
      <c r="D196" s="74" t="s">
        <v>28</v>
      </c>
      <c r="E196" s="36">
        <v>20</v>
      </c>
      <c r="F196" s="68">
        <v>0</v>
      </c>
      <c r="G196" s="75">
        <f t="shared" ref="G196:G211" si="8">+F196*E196</f>
        <v>0</v>
      </c>
      <c r="H196" s="9"/>
      <c r="I196" s="9"/>
      <c r="J196" s="9"/>
      <c r="K196" s="9"/>
      <c r="L196" s="9"/>
      <c r="M196" s="9"/>
      <c r="N196" s="9"/>
      <c r="O196" s="9"/>
      <c r="P196" s="9"/>
      <c r="Q196" s="9"/>
    </row>
    <row r="197" spans="1:17" ht="30.6" customHeight="1" x14ac:dyDescent="0.25">
      <c r="A197" s="196"/>
      <c r="B197" s="34" t="s">
        <v>266</v>
      </c>
      <c r="C197" s="70" t="s">
        <v>267</v>
      </c>
      <c r="D197" s="71" t="s">
        <v>28</v>
      </c>
      <c r="E197" s="72">
        <v>21</v>
      </c>
      <c r="F197" s="68">
        <v>0</v>
      </c>
      <c r="G197" s="69">
        <f t="shared" si="8"/>
        <v>0</v>
      </c>
      <c r="H197" s="9"/>
      <c r="I197" s="9"/>
      <c r="J197" s="9"/>
      <c r="K197" s="9"/>
      <c r="L197" s="9"/>
      <c r="M197" s="9"/>
      <c r="N197" s="9"/>
      <c r="O197" s="9"/>
      <c r="P197" s="9"/>
      <c r="Q197" s="9"/>
    </row>
    <row r="198" spans="1:17" ht="28.8" customHeight="1" x14ac:dyDescent="0.25">
      <c r="A198" s="196"/>
      <c r="B198" s="34" t="s">
        <v>268</v>
      </c>
      <c r="C198" s="70" t="s">
        <v>269</v>
      </c>
      <c r="D198" s="71" t="s">
        <v>28</v>
      </c>
      <c r="E198" s="72">
        <v>31</v>
      </c>
      <c r="F198" s="68">
        <v>0</v>
      </c>
      <c r="G198" s="69">
        <f t="shared" si="8"/>
        <v>0</v>
      </c>
      <c r="H198" s="9"/>
      <c r="I198" s="9"/>
      <c r="J198" s="9"/>
      <c r="K198" s="9"/>
      <c r="L198" s="9"/>
      <c r="M198" s="9"/>
      <c r="N198" s="9"/>
      <c r="O198" s="9"/>
      <c r="P198" s="9"/>
      <c r="Q198" s="9"/>
    </row>
    <row r="199" spans="1:17" ht="15.6" customHeight="1" x14ac:dyDescent="0.25">
      <c r="A199" s="196"/>
      <c r="B199" s="34" t="s">
        <v>270</v>
      </c>
      <c r="C199" s="70" t="s">
        <v>271</v>
      </c>
      <c r="D199" s="74" t="s">
        <v>28</v>
      </c>
      <c r="E199" s="36">
        <v>20</v>
      </c>
      <c r="F199" s="68">
        <v>0</v>
      </c>
      <c r="G199" s="75">
        <f t="shared" si="8"/>
        <v>0</v>
      </c>
      <c r="H199" s="9"/>
      <c r="I199" s="9"/>
      <c r="J199" s="9"/>
      <c r="K199" s="9"/>
      <c r="L199" s="9"/>
      <c r="M199" s="9"/>
      <c r="N199" s="9"/>
      <c r="O199" s="9"/>
      <c r="P199" s="9"/>
      <c r="Q199" s="9"/>
    </row>
    <row r="200" spans="1:17" ht="15.6" customHeight="1" x14ac:dyDescent="0.25">
      <c r="A200" s="196"/>
      <c r="B200" s="34" t="s">
        <v>272</v>
      </c>
      <c r="C200" s="70" t="s">
        <v>273</v>
      </c>
      <c r="D200" s="74" t="s">
        <v>28</v>
      </c>
      <c r="E200" s="36">
        <v>10</v>
      </c>
      <c r="F200" s="68">
        <v>0</v>
      </c>
      <c r="G200" s="75">
        <f t="shared" si="8"/>
        <v>0</v>
      </c>
      <c r="H200" s="9"/>
      <c r="I200" s="9"/>
      <c r="J200" s="9"/>
      <c r="K200" s="9"/>
      <c r="L200" s="9"/>
      <c r="M200" s="9"/>
      <c r="N200" s="9"/>
      <c r="O200" s="9"/>
      <c r="P200" s="9"/>
      <c r="Q200" s="9"/>
    </row>
    <row r="201" spans="1:17" ht="14.25" customHeight="1" x14ac:dyDescent="0.25">
      <c r="A201" s="196"/>
      <c r="B201" s="34" t="s">
        <v>274</v>
      </c>
      <c r="C201" s="70" t="s">
        <v>275</v>
      </c>
      <c r="D201" s="74" t="s">
        <v>28</v>
      </c>
      <c r="E201" s="36">
        <v>18</v>
      </c>
      <c r="F201" s="68">
        <v>0</v>
      </c>
      <c r="G201" s="75">
        <f t="shared" si="8"/>
        <v>0</v>
      </c>
      <c r="H201" s="9"/>
      <c r="I201" s="9"/>
      <c r="J201" s="9"/>
      <c r="K201" s="9"/>
      <c r="L201" s="9"/>
      <c r="M201" s="9"/>
      <c r="N201" s="9"/>
      <c r="O201" s="9"/>
      <c r="P201" s="9"/>
      <c r="Q201" s="9"/>
    </row>
    <row r="202" spans="1:17" ht="14.25" customHeight="1" x14ac:dyDescent="0.25">
      <c r="A202" s="186"/>
      <c r="B202" s="34" t="s">
        <v>276</v>
      </c>
      <c r="C202" s="73" t="s">
        <v>277</v>
      </c>
      <c r="D202" s="71" t="s">
        <v>28</v>
      </c>
      <c r="E202" s="72">
        <v>8</v>
      </c>
      <c r="F202" s="68">
        <v>0</v>
      </c>
      <c r="G202" s="69">
        <f t="shared" si="8"/>
        <v>0</v>
      </c>
      <c r="H202" s="9"/>
      <c r="I202" s="9"/>
      <c r="J202" s="9"/>
      <c r="K202" s="9"/>
      <c r="L202" s="9"/>
      <c r="M202" s="9"/>
      <c r="N202" s="9"/>
      <c r="O202" s="9"/>
      <c r="P202" s="9"/>
      <c r="Q202" s="9"/>
    </row>
    <row r="203" spans="1:17" ht="14.25" customHeight="1" x14ac:dyDescent="0.25">
      <c r="A203" s="186"/>
      <c r="B203" s="34" t="s">
        <v>278</v>
      </c>
      <c r="C203" s="73" t="s">
        <v>279</v>
      </c>
      <c r="D203" s="71" t="s">
        <v>28</v>
      </c>
      <c r="E203" s="72">
        <v>6</v>
      </c>
      <c r="F203" s="68">
        <v>0</v>
      </c>
      <c r="G203" s="69">
        <f t="shared" si="8"/>
        <v>0</v>
      </c>
      <c r="H203" s="9"/>
      <c r="I203" s="9"/>
      <c r="J203" s="9"/>
      <c r="K203" s="9"/>
      <c r="L203" s="9"/>
      <c r="M203" s="9"/>
      <c r="N203" s="9"/>
      <c r="O203" s="9"/>
      <c r="P203" s="9"/>
      <c r="Q203" s="9"/>
    </row>
    <row r="204" spans="1:17" ht="30" customHeight="1" x14ac:dyDescent="0.25">
      <c r="A204" s="186"/>
      <c r="B204" s="34" t="s">
        <v>280</v>
      </c>
      <c r="C204" s="70" t="s">
        <v>281</v>
      </c>
      <c r="D204" s="71" t="s">
        <v>28</v>
      </c>
      <c r="E204" s="72">
        <v>9</v>
      </c>
      <c r="F204" s="68">
        <v>0</v>
      </c>
      <c r="G204" s="69">
        <f t="shared" si="8"/>
        <v>0</v>
      </c>
      <c r="H204" s="9"/>
      <c r="I204" s="9"/>
      <c r="J204" s="9"/>
      <c r="K204" s="9"/>
      <c r="L204" s="9"/>
      <c r="M204" s="9"/>
      <c r="N204" s="9"/>
      <c r="O204" s="9"/>
      <c r="P204" s="9"/>
      <c r="Q204" s="9"/>
    </row>
    <row r="205" spans="1:17" ht="30.6" customHeight="1" x14ac:dyDescent="0.25">
      <c r="A205" s="186"/>
      <c r="B205" s="34" t="s">
        <v>282</v>
      </c>
      <c r="C205" s="70" t="s">
        <v>283</v>
      </c>
      <c r="D205" s="71" t="s">
        <v>28</v>
      </c>
      <c r="E205" s="72">
        <v>124</v>
      </c>
      <c r="F205" s="68">
        <v>0</v>
      </c>
      <c r="G205" s="69">
        <f t="shared" si="8"/>
        <v>0</v>
      </c>
      <c r="H205" s="9"/>
      <c r="I205" s="9"/>
      <c r="J205" s="9"/>
      <c r="K205" s="9"/>
      <c r="L205" s="9"/>
      <c r="M205" s="9"/>
      <c r="N205" s="9"/>
      <c r="O205" s="9"/>
      <c r="P205" s="9"/>
      <c r="Q205" s="9"/>
    </row>
    <row r="206" spans="1:17" ht="14.25" customHeight="1" x14ac:dyDescent="0.25">
      <c r="A206" s="186"/>
      <c r="B206" s="34" t="s">
        <v>284</v>
      </c>
      <c r="C206" s="70" t="s">
        <v>285</v>
      </c>
      <c r="D206" s="71" t="s">
        <v>100</v>
      </c>
      <c r="E206" s="72">
        <v>650</v>
      </c>
      <c r="F206" s="68">
        <v>0</v>
      </c>
      <c r="G206" s="69">
        <f t="shared" si="8"/>
        <v>0</v>
      </c>
      <c r="H206" s="9"/>
      <c r="I206" s="9"/>
      <c r="J206" s="9"/>
      <c r="K206" s="9"/>
      <c r="L206" s="9"/>
      <c r="M206" s="9"/>
      <c r="N206" s="9"/>
      <c r="O206" s="9"/>
      <c r="P206" s="9"/>
      <c r="Q206" s="9"/>
    </row>
    <row r="207" spans="1:17" ht="14.25" customHeight="1" x14ac:dyDescent="0.25">
      <c r="A207" s="196"/>
      <c r="B207" s="34" t="s">
        <v>286</v>
      </c>
      <c r="C207" s="70" t="s">
        <v>287</v>
      </c>
      <c r="D207" s="71" t="s">
        <v>28</v>
      </c>
      <c r="E207" s="72">
        <v>6</v>
      </c>
      <c r="F207" s="68">
        <v>0</v>
      </c>
      <c r="G207" s="69">
        <f t="shared" si="8"/>
        <v>0</v>
      </c>
      <c r="H207" s="9"/>
      <c r="I207" s="9"/>
      <c r="J207" s="9"/>
      <c r="K207" s="9"/>
      <c r="L207" s="9"/>
      <c r="M207" s="9"/>
      <c r="N207" s="9"/>
      <c r="O207" s="9"/>
      <c r="P207" s="9"/>
      <c r="Q207" s="9"/>
    </row>
    <row r="208" spans="1:17" ht="14.25" customHeight="1" x14ac:dyDescent="0.25">
      <c r="A208" s="196"/>
      <c r="B208" s="34" t="s">
        <v>288</v>
      </c>
      <c r="C208" s="70" t="s">
        <v>289</v>
      </c>
      <c r="D208" s="71" t="s">
        <v>28</v>
      </c>
      <c r="E208" s="72">
        <v>6</v>
      </c>
      <c r="F208" s="68">
        <v>0</v>
      </c>
      <c r="G208" s="69">
        <f t="shared" si="8"/>
        <v>0</v>
      </c>
      <c r="H208" s="9"/>
      <c r="I208" s="9"/>
      <c r="J208" s="9"/>
      <c r="K208" s="9"/>
      <c r="L208" s="9"/>
      <c r="M208" s="9"/>
      <c r="N208" s="9"/>
      <c r="O208" s="9"/>
      <c r="P208" s="9"/>
      <c r="Q208" s="9"/>
    </row>
    <row r="209" spans="1:17" ht="14.25" customHeight="1" x14ac:dyDescent="0.25">
      <c r="A209" s="186"/>
      <c r="B209" s="34" t="s">
        <v>290</v>
      </c>
      <c r="C209" s="70" t="s">
        <v>291</v>
      </c>
      <c r="D209" s="71" t="s">
        <v>28</v>
      </c>
      <c r="E209" s="72">
        <v>6</v>
      </c>
      <c r="F209" s="68">
        <v>0</v>
      </c>
      <c r="G209" s="69">
        <f t="shared" si="8"/>
        <v>0</v>
      </c>
      <c r="H209" s="9"/>
      <c r="I209" s="9"/>
      <c r="J209" s="9"/>
      <c r="K209" s="9"/>
      <c r="L209" s="9"/>
      <c r="M209" s="9"/>
      <c r="N209" s="9"/>
      <c r="O209" s="9"/>
      <c r="P209" s="9"/>
      <c r="Q209" s="9"/>
    </row>
    <row r="210" spans="1:17" ht="14.25" customHeight="1" x14ac:dyDescent="0.25">
      <c r="A210" s="186"/>
      <c r="B210" s="34" t="s">
        <v>292</v>
      </c>
      <c r="C210" s="70" t="s">
        <v>293</v>
      </c>
      <c r="D210" s="71" t="s">
        <v>28</v>
      </c>
      <c r="E210" s="72">
        <v>8</v>
      </c>
      <c r="F210" s="68">
        <v>0</v>
      </c>
      <c r="G210" s="69">
        <f t="shared" si="8"/>
        <v>0</v>
      </c>
      <c r="H210" s="9"/>
      <c r="I210" s="9"/>
      <c r="J210" s="9"/>
      <c r="K210" s="9"/>
      <c r="L210" s="9"/>
      <c r="M210" s="9"/>
      <c r="N210" s="9"/>
      <c r="O210" s="9"/>
      <c r="P210" s="9"/>
      <c r="Q210" s="9"/>
    </row>
    <row r="211" spans="1:17" ht="21.6" customHeight="1" thickBot="1" x14ac:dyDescent="0.3">
      <c r="A211" s="186"/>
      <c r="B211" s="60" t="s">
        <v>294</v>
      </c>
      <c r="C211" s="89" t="s">
        <v>295</v>
      </c>
      <c r="D211" s="87" t="s">
        <v>28</v>
      </c>
      <c r="E211" s="88">
        <v>124</v>
      </c>
      <c r="F211" s="84">
        <v>0</v>
      </c>
      <c r="G211" s="85">
        <f t="shared" si="8"/>
        <v>0</v>
      </c>
      <c r="H211" s="9"/>
      <c r="I211" s="9"/>
      <c r="J211" s="9"/>
      <c r="K211" s="9"/>
      <c r="L211" s="9"/>
      <c r="M211" s="9"/>
      <c r="N211" s="9"/>
      <c r="O211" s="9"/>
      <c r="P211" s="9"/>
      <c r="Q211" s="9"/>
    </row>
    <row r="212" spans="1:17" ht="19.2" customHeight="1" thickBot="1" x14ac:dyDescent="0.3">
      <c r="A212" s="197"/>
      <c r="B212" s="173"/>
      <c r="C212" s="173"/>
      <c r="D212" s="93"/>
      <c r="E212" s="94"/>
      <c r="F212" s="59" t="s">
        <v>31</v>
      </c>
      <c r="G212" s="238">
        <f>SUM(G196:G211)</f>
        <v>0</v>
      </c>
      <c r="H212" s="9"/>
      <c r="I212" s="9"/>
      <c r="J212" s="9"/>
      <c r="K212" s="9"/>
      <c r="L212" s="9"/>
      <c r="M212" s="9"/>
      <c r="N212" s="9"/>
      <c r="O212" s="9"/>
      <c r="P212" s="9"/>
      <c r="Q212" s="9"/>
    </row>
    <row r="213" spans="1:17" ht="19.2" customHeight="1" x14ac:dyDescent="0.25">
      <c r="A213" s="186"/>
      <c r="B213" s="147"/>
      <c r="C213" s="148" t="s">
        <v>296</v>
      </c>
      <c r="D213" s="55"/>
      <c r="E213" s="56"/>
      <c r="F213" s="240"/>
      <c r="G213" s="240"/>
      <c r="H213" s="9"/>
      <c r="I213" s="9"/>
      <c r="J213" s="9"/>
      <c r="K213" s="9"/>
      <c r="L213" s="9"/>
      <c r="M213" s="9"/>
      <c r="N213" s="9"/>
      <c r="O213" s="9"/>
      <c r="P213" s="9"/>
      <c r="Q213" s="9"/>
    </row>
    <row r="214" spans="1:17" ht="14.25" customHeight="1" x14ac:dyDescent="0.25">
      <c r="A214" s="186"/>
      <c r="B214" s="34" t="s">
        <v>297</v>
      </c>
      <c r="C214" s="70" t="s">
        <v>298</v>
      </c>
      <c r="D214" s="71" t="s">
        <v>100</v>
      </c>
      <c r="E214" s="72">
        <v>1150</v>
      </c>
      <c r="F214" s="68">
        <v>0</v>
      </c>
      <c r="G214" s="69">
        <f t="shared" ref="G214:G224" si="9">+F214*E214</f>
        <v>0</v>
      </c>
      <c r="H214" s="9"/>
      <c r="I214" s="9"/>
      <c r="J214" s="9"/>
      <c r="K214" s="9"/>
      <c r="L214" s="9"/>
      <c r="M214" s="9"/>
      <c r="N214" s="9"/>
      <c r="O214" s="9"/>
      <c r="P214" s="9"/>
      <c r="Q214" s="9"/>
    </row>
    <row r="215" spans="1:17" ht="14.25" customHeight="1" x14ac:dyDescent="0.25">
      <c r="A215" s="186"/>
      <c r="B215" s="34" t="s">
        <v>299</v>
      </c>
      <c r="C215" s="70" t="s">
        <v>300</v>
      </c>
      <c r="D215" s="71" t="s">
        <v>100</v>
      </c>
      <c r="E215" s="72">
        <v>35</v>
      </c>
      <c r="F215" s="68">
        <v>0</v>
      </c>
      <c r="G215" s="69">
        <f t="shared" si="9"/>
        <v>0</v>
      </c>
      <c r="H215" s="9"/>
      <c r="I215" s="9"/>
      <c r="J215" s="9"/>
      <c r="K215" s="9"/>
      <c r="L215" s="9"/>
      <c r="M215" s="9"/>
      <c r="N215" s="9"/>
      <c r="O215" s="9"/>
      <c r="P215" s="9"/>
      <c r="Q215" s="9"/>
    </row>
    <row r="216" spans="1:17" ht="14.25" customHeight="1" x14ac:dyDescent="0.25">
      <c r="A216" s="186"/>
      <c r="B216" s="34" t="s">
        <v>301</v>
      </c>
      <c r="C216" s="70" t="s">
        <v>302</v>
      </c>
      <c r="D216" s="71" t="s">
        <v>100</v>
      </c>
      <c r="E216" s="72">
        <v>180</v>
      </c>
      <c r="F216" s="68">
        <v>0</v>
      </c>
      <c r="G216" s="69">
        <f t="shared" si="9"/>
        <v>0</v>
      </c>
      <c r="H216" s="9"/>
      <c r="I216" s="9"/>
      <c r="J216" s="9"/>
      <c r="K216" s="9"/>
      <c r="L216" s="9"/>
      <c r="M216" s="9"/>
      <c r="N216" s="9"/>
      <c r="O216" s="9"/>
      <c r="P216" s="9"/>
      <c r="Q216" s="9"/>
    </row>
    <row r="217" spans="1:17" ht="14.25" customHeight="1" x14ac:dyDescent="0.25">
      <c r="A217" s="186"/>
      <c r="B217" s="34" t="s">
        <v>303</v>
      </c>
      <c r="C217" s="70" t="s">
        <v>304</v>
      </c>
      <c r="D217" s="71" t="s">
        <v>100</v>
      </c>
      <c r="E217" s="72">
        <v>45</v>
      </c>
      <c r="F217" s="68">
        <v>0</v>
      </c>
      <c r="G217" s="69">
        <f t="shared" si="9"/>
        <v>0</v>
      </c>
      <c r="H217" s="9"/>
      <c r="I217" s="9"/>
      <c r="J217" s="9"/>
      <c r="K217" s="9"/>
      <c r="L217" s="9"/>
      <c r="M217" s="9"/>
      <c r="N217" s="9"/>
      <c r="O217" s="9"/>
      <c r="P217" s="9"/>
      <c r="Q217" s="9"/>
    </row>
    <row r="218" spans="1:17" ht="14.25" customHeight="1" x14ac:dyDescent="0.25">
      <c r="A218" s="186"/>
      <c r="B218" s="34" t="s">
        <v>305</v>
      </c>
      <c r="C218" s="73" t="s">
        <v>306</v>
      </c>
      <c r="D218" s="71" t="s">
        <v>28</v>
      </c>
      <c r="E218" s="72">
        <v>20</v>
      </c>
      <c r="F218" s="68">
        <v>0</v>
      </c>
      <c r="G218" s="69">
        <f t="shared" si="9"/>
        <v>0</v>
      </c>
      <c r="H218" s="9"/>
      <c r="I218" s="9"/>
      <c r="J218" s="9"/>
      <c r="K218" s="9"/>
      <c r="L218" s="9"/>
      <c r="M218" s="9"/>
      <c r="N218" s="9"/>
      <c r="O218" s="9"/>
      <c r="P218" s="9"/>
      <c r="Q218" s="9"/>
    </row>
    <row r="219" spans="1:17" ht="14.25" customHeight="1" x14ac:dyDescent="0.25">
      <c r="A219" s="186"/>
      <c r="B219" s="34" t="s">
        <v>307</v>
      </c>
      <c r="C219" s="73" t="s">
        <v>308</v>
      </c>
      <c r="D219" s="71" t="s">
        <v>28</v>
      </c>
      <c r="E219" s="72">
        <v>9</v>
      </c>
      <c r="F219" s="68">
        <v>0</v>
      </c>
      <c r="G219" s="69">
        <f t="shared" si="9"/>
        <v>0</v>
      </c>
      <c r="H219" s="9"/>
      <c r="I219" s="9"/>
      <c r="J219" s="9"/>
      <c r="K219" s="9"/>
      <c r="L219" s="9"/>
      <c r="M219" s="9"/>
      <c r="N219" s="9"/>
      <c r="O219" s="9"/>
      <c r="P219" s="9"/>
      <c r="Q219" s="9"/>
    </row>
    <row r="220" spans="1:17" ht="14.25" customHeight="1" x14ac:dyDescent="0.25">
      <c r="A220" s="186"/>
      <c r="B220" s="34" t="s">
        <v>309</v>
      </c>
      <c r="C220" s="73" t="s">
        <v>310</v>
      </c>
      <c r="D220" s="71" t="s">
        <v>28</v>
      </c>
      <c r="E220" s="72">
        <v>5</v>
      </c>
      <c r="F220" s="68">
        <v>0</v>
      </c>
      <c r="G220" s="69">
        <f t="shared" si="9"/>
        <v>0</v>
      </c>
      <c r="H220" s="9"/>
      <c r="I220" s="9"/>
      <c r="J220" s="9"/>
      <c r="K220" s="9"/>
      <c r="L220" s="9"/>
      <c r="M220" s="9"/>
      <c r="N220" s="9"/>
      <c r="O220" s="9"/>
      <c r="P220" s="9"/>
      <c r="Q220" s="9"/>
    </row>
    <row r="221" spans="1:17" ht="14.25" customHeight="1" x14ac:dyDescent="0.25">
      <c r="A221" s="186"/>
      <c r="B221" s="34" t="s">
        <v>311</v>
      </c>
      <c r="C221" s="73" t="s">
        <v>312</v>
      </c>
      <c r="D221" s="71" t="s">
        <v>28</v>
      </c>
      <c r="E221" s="72">
        <v>3</v>
      </c>
      <c r="F221" s="68">
        <v>0</v>
      </c>
      <c r="G221" s="69">
        <f t="shared" si="9"/>
        <v>0</v>
      </c>
      <c r="H221" s="9"/>
      <c r="I221" s="9"/>
      <c r="J221" s="9"/>
      <c r="K221" s="9"/>
      <c r="L221" s="9"/>
      <c r="M221" s="9"/>
      <c r="N221" s="9"/>
      <c r="O221" s="9"/>
      <c r="P221" s="9"/>
      <c r="Q221" s="9"/>
    </row>
    <row r="222" spans="1:17" ht="14.25" customHeight="1" x14ac:dyDescent="0.25">
      <c r="A222" s="186"/>
      <c r="B222" s="34" t="s">
        <v>313</v>
      </c>
      <c r="C222" s="73" t="s">
        <v>314</v>
      </c>
      <c r="D222" s="71" t="s">
        <v>28</v>
      </c>
      <c r="E222" s="72">
        <v>6</v>
      </c>
      <c r="F222" s="68">
        <v>0</v>
      </c>
      <c r="G222" s="69">
        <f t="shared" si="9"/>
        <v>0</v>
      </c>
      <c r="H222" s="9"/>
      <c r="I222" s="9"/>
      <c r="J222" s="9"/>
      <c r="K222" s="9"/>
      <c r="L222" s="9"/>
      <c r="M222" s="9"/>
      <c r="N222" s="9"/>
      <c r="O222" s="9"/>
      <c r="P222" s="9"/>
      <c r="Q222" s="9"/>
    </row>
    <row r="223" spans="1:17" ht="14.25" customHeight="1" x14ac:dyDescent="0.25">
      <c r="A223" s="186"/>
      <c r="B223" s="34" t="s">
        <v>315</v>
      </c>
      <c r="C223" s="73" t="s">
        <v>316</v>
      </c>
      <c r="D223" s="71" t="s">
        <v>28</v>
      </c>
      <c r="E223" s="72">
        <v>1</v>
      </c>
      <c r="F223" s="68">
        <v>0</v>
      </c>
      <c r="G223" s="69">
        <f t="shared" si="9"/>
        <v>0</v>
      </c>
      <c r="H223" s="9"/>
      <c r="I223" s="9"/>
      <c r="J223" s="9"/>
      <c r="K223" s="9"/>
      <c r="L223" s="9"/>
      <c r="M223" s="9"/>
      <c r="N223" s="9"/>
      <c r="O223" s="9"/>
      <c r="P223" s="9"/>
      <c r="Q223" s="9"/>
    </row>
    <row r="224" spans="1:17" ht="22.2" customHeight="1" thickBot="1" x14ac:dyDescent="0.3">
      <c r="A224" s="186"/>
      <c r="B224" s="60" t="s">
        <v>317</v>
      </c>
      <c r="C224" s="86" t="s">
        <v>318</v>
      </c>
      <c r="D224" s="87" t="s">
        <v>28</v>
      </c>
      <c r="E224" s="88">
        <v>6</v>
      </c>
      <c r="F224" s="84">
        <v>0</v>
      </c>
      <c r="G224" s="85">
        <f t="shared" si="9"/>
        <v>0</v>
      </c>
      <c r="H224" s="9"/>
      <c r="I224" s="9"/>
      <c r="J224" s="9"/>
      <c r="K224" s="9"/>
      <c r="L224" s="9"/>
      <c r="M224" s="9"/>
      <c r="N224" s="9"/>
      <c r="O224" s="9"/>
      <c r="P224" s="9"/>
      <c r="Q224" s="9"/>
    </row>
    <row r="225" spans="1:17" ht="19.2" customHeight="1" thickBot="1" x14ac:dyDescent="0.3">
      <c r="A225" s="197"/>
      <c r="B225" s="173"/>
      <c r="C225" s="173"/>
      <c r="D225" s="93"/>
      <c r="E225" s="94"/>
      <c r="F225" s="59" t="s">
        <v>31</v>
      </c>
      <c r="G225" s="238">
        <f>SUM(G214:G224)</f>
        <v>0</v>
      </c>
      <c r="H225" s="9"/>
      <c r="I225" s="9"/>
      <c r="J225" s="9"/>
      <c r="K225" s="9"/>
      <c r="L225" s="9"/>
      <c r="M225" s="9"/>
      <c r="N225" s="9"/>
      <c r="O225" s="9"/>
      <c r="P225" s="9"/>
      <c r="Q225" s="9"/>
    </row>
    <row r="226" spans="1:17" ht="15.6" customHeight="1" x14ac:dyDescent="0.25">
      <c r="A226" s="186"/>
      <c r="B226" s="147"/>
      <c r="C226" s="148" t="s">
        <v>319</v>
      </c>
      <c r="D226" s="55"/>
      <c r="E226" s="56"/>
      <c r="F226" s="57"/>
      <c r="G226" s="57"/>
      <c r="H226" s="9"/>
      <c r="I226" s="9"/>
      <c r="J226" s="9"/>
      <c r="K226" s="9"/>
      <c r="L226" s="9"/>
      <c r="M226" s="9"/>
      <c r="N226" s="9"/>
      <c r="O226" s="9"/>
      <c r="P226" s="9"/>
      <c r="Q226" s="9"/>
    </row>
    <row r="227" spans="1:17" ht="34.799999999999997" customHeight="1" x14ac:dyDescent="0.25">
      <c r="A227" s="186"/>
      <c r="B227" s="34" t="s">
        <v>320</v>
      </c>
      <c r="C227" s="70" t="s">
        <v>321</v>
      </c>
      <c r="D227" s="71" t="s">
        <v>28</v>
      </c>
      <c r="E227" s="72">
        <v>3</v>
      </c>
      <c r="F227" s="68">
        <v>0</v>
      </c>
      <c r="G227" s="69">
        <f t="shared" ref="G227:G235" si="10">+F227*E227</f>
        <v>0</v>
      </c>
      <c r="H227" s="9"/>
      <c r="I227" s="9"/>
      <c r="J227" s="9"/>
      <c r="K227" s="9"/>
      <c r="L227" s="9"/>
      <c r="M227" s="9"/>
      <c r="N227" s="9"/>
      <c r="O227" s="9"/>
      <c r="P227" s="9"/>
      <c r="Q227" s="9"/>
    </row>
    <row r="228" spans="1:17" ht="32.4" customHeight="1" x14ac:dyDescent="0.25">
      <c r="A228" s="186"/>
      <c r="B228" s="34" t="s">
        <v>322</v>
      </c>
      <c r="C228" s="70" t="s">
        <v>323</v>
      </c>
      <c r="D228" s="71" t="s">
        <v>28</v>
      </c>
      <c r="E228" s="72">
        <v>2</v>
      </c>
      <c r="F228" s="68">
        <v>0</v>
      </c>
      <c r="G228" s="69">
        <f t="shared" si="10"/>
        <v>0</v>
      </c>
      <c r="H228" s="9"/>
      <c r="I228" s="9"/>
      <c r="J228" s="9"/>
      <c r="K228" s="9"/>
      <c r="L228" s="9"/>
      <c r="M228" s="9"/>
      <c r="N228" s="9"/>
      <c r="O228" s="9"/>
      <c r="P228" s="9"/>
      <c r="Q228" s="9"/>
    </row>
    <row r="229" spans="1:17" ht="18.600000000000001" customHeight="1" x14ac:dyDescent="0.25">
      <c r="A229" s="186"/>
      <c r="B229" s="34" t="s">
        <v>324</v>
      </c>
      <c r="C229" s="70" t="s">
        <v>325</v>
      </c>
      <c r="D229" s="71" t="s">
        <v>28</v>
      </c>
      <c r="E229" s="72">
        <v>1</v>
      </c>
      <c r="F229" s="68">
        <v>0</v>
      </c>
      <c r="G229" s="69">
        <f t="shared" si="10"/>
        <v>0</v>
      </c>
      <c r="H229" s="9"/>
      <c r="I229" s="9"/>
      <c r="J229" s="9"/>
      <c r="K229" s="9"/>
      <c r="L229" s="9"/>
      <c r="M229" s="9"/>
      <c r="N229" s="9"/>
      <c r="O229" s="9"/>
      <c r="P229" s="9"/>
      <c r="Q229" s="9"/>
    </row>
    <row r="230" spans="1:17" ht="14.25" customHeight="1" x14ac:dyDescent="0.25">
      <c r="A230" s="186"/>
      <c r="B230" s="34" t="s">
        <v>326</v>
      </c>
      <c r="C230" s="70" t="s">
        <v>327</v>
      </c>
      <c r="D230" s="71" t="s">
        <v>28</v>
      </c>
      <c r="E230" s="72">
        <v>1</v>
      </c>
      <c r="F230" s="68">
        <v>0</v>
      </c>
      <c r="G230" s="69">
        <f t="shared" si="10"/>
        <v>0</v>
      </c>
      <c r="H230" s="9"/>
      <c r="I230" s="9"/>
      <c r="J230" s="9"/>
      <c r="K230" s="9"/>
      <c r="L230" s="9"/>
      <c r="M230" s="9"/>
      <c r="N230" s="9"/>
      <c r="O230" s="9"/>
      <c r="P230" s="9"/>
      <c r="Q230" s="9"/>
    </row>
    <row r="231" spans="1:17" ht="18" customHeight="1" x14ac:dyDescent="0.25">
      <c r="A231" s="186"/>
      <c r="B231" s="34" t="s">
        <v>328</v>
      </c>
      <c r="C231" s="70" t="s">
        <v>329</v>
      </c>
      <c r="D231" s="71" t="s">
        <v>28</v>
      </c>
      <c r="E231" s="72">
        <v>12</v>
      </c>
      <c r="F231" s="68">
        <v>0</v>
      </c>
      <c r="G231" s="69">
        <f t="shared" si="10"/>
        <v>0</v>
      </c>
      <c r="H231" s="9"/>
      <c r="I231" s="9"/>
      <c r="J231" s="9"/>
      <c r="K231" s="9"/>
      <c r="L231" s="9"/>
      <c r="M231" s="9"/>
      <c r="N231" s="9"/>
      <c r="O231" s="9"/>
      <c r="P231" s="9"/>
      <c r="Q231" s="9"/>
    </row>
    <row r="232" spans="1:17" ht="51" customHeight="1" x14ac:dyDescent="0.25">
      <c r="A232" s="186"/>
      <c r="B232" s="34" t="s">
        <v>330</v>
      </c>
      <c r="C232" s="70" t="s">
        <v>331</v>
      </c>
      <c r="D232" s="71" t="s">
        <v>28</v>
      </c>
      <c r="E232" s="72">
        <v>1</v>
      </c>
      <c r="F232" s="68">
        <v>0</v>
      </c>
      <c r="G232" s="69">
        <f t="shared" si="10"/>
        <v>0</v>
      </c>
      <c r="H232" s="9"/>
      <c r="I232" s="9"/>
      <c r="J232" s="9"/>
      <c r="K232" s="9"/>
      <c r="L232" s="9"/>
      <c r="M232" s="9"/>
      <c r="N232" s="9"/>
      <c r="O232" s="9"/>
      <c r="P232" s="9"/>
      <c r="Q232" s="9"/>
    </row>
    <row r="233" spans="1:17" ht="18.600000000000001" customHeight="1" x14ac:dyDescent="0.25">
      <c r="A233" s="186"/>
      <c r="B233" s="34" t="s">
        <v>332</v>
      </c>
      <c r="C233" s="70" t="s">
        <v>333</v>
      </c>
      <c r="D233" s="71" t="s">
        <v>100</v>
      </c>
      <c r="E233" s="72">
        <v>200</v>
      </c>
      <c r="F233" s="68">
        <v>0</v>
      </c>
      <c r="G233" s="69">
        <f t="shared" si="10"/>
        <v>0</v>
      </c>
      <c r="H233" s="9"/>
      <c r="I233" s="9"/>
      <c r="J233" s="9"/>
      <c r="K233" s="9"/>
      <c r="L233" s="9"/>
      <c r="M233" s="9"/>
      <c r="N233" s="9"/>
      <c r="O233" s="9"/>
      <c r="P233" s="9"/>
      <c r="Q233" s="9"/>
    </row>
    <row r="234" spans="1:17" ht="35.4" customHeight="1" x14ac:dyDescent="0.25">
      <c r="A234" s="186"/>
      <c r="B234" s="34" t="s">
        <v>334</v>
      </c>
      <c r="C234" s="70" t="s">
        <v>335</v>
      </c>
      <c r="D234" s="71" t="s">
        <v>28</v>
      </c>
      <c r="E234" s="72">
        <v>2</v>
      </c>
      <c r="F234" s="68">
        <v>0</v>
      </c>
      <c r="G234" s="69">
        <f t="shared" si="10"/>
        <v>0</v>
      </c>
      <c r="H234" s="9"/>
      <c r="I234" s="9"/>
      <c r="J234" s="9"/>
      <c r="K234" s="9"/>
      <c r="L234" s="9"/>
      <c r="M234" s="9"/>
      <c r="N234" s="9"/>
      <c r="O234" s="9"/>
      <c r="P234" s="9"/>
      <c r="Q234" s="9"/>
    </row>
    <row r="235" spans="1:17" ht="22.8" customHeight="1" thickBot="1" x14ac:dyDescent="0.3">
      <c r="A235" s="186"/>
      <c r="B235" s="60" t="s">
        <v>336</v>
      </c>
      <c r="C235" s="89" t="s">
        <v>337</v>
      </c>
      <c r="D235" s="87" t="s">
        <v>28</v>
      </c>
      <c r="E235" s="88">
        <v>1</v>
      </c>
      <c r="F235" s="84">
        <v>0</v>
      </c>
      <c r="G235" s="85">
        <f t="shared" si="10"/>
        <v>0</v>
      </c>
      <c r="H235" s="9"/>
      <c r="I235" s="9"/>
      <c r="J235" s="9"/>
      <c r="K235" s="9"/>
      <c r="L235" s="9"/>
      <c r="M235" s="9"/>
      <c r="N235" s="9"/>
      <c r="O235" s="9"/>
      <c r="P235" s="9"/>
      <c r="Q235" s="9"/>
    </row>
    <row r="236" spans="1:17" ht="17.399999999999999" customHeight="1" thickBot="1" x14ac:dyDescent="0.3">
      <c r="A236" s="197"/>
      <c r="B236" s="173"/>
      <c r="C236" s="173"/>
      <c r="D236" s="93"/>
      <c r="E236" s="94"/>
      <c r="F236" s="59" t="s">
        <v>31</v>
      </c>
      <c r="G236" s="238">
        <f>SUM(G227:G235)</f>
        <v>0</v>
      </c>
      <c r="H236" s="9"/>
      <c r="I236" s="9"/>
      <c r="J236" s="9"/>
      <c r="K236" s="9"/>
      <c r="L236" s="9"/>
      <c r="M236" s="9"/>
      <c r="N236" s="9"/>
      <c r="O236" s="9"/>
      <c r="P236" s="9"/>
      <c r="Q236" s="9"/>
    </row>
    <row r="237" spans="1:17" ht="16.8" customHeight="1" x14ac:dyDescent="0.25">
      <c r="A237" s="186"/>
      <c r="B237" s="54" t="s">
        <v>338</v>
      </c>
      <c r="C237" s="92" t="s">
        <v>339</v>
      </c>
      <c r="D237" s="55"/>
      <c r="E237" s="56"/>
      <c r="F237" s="57"/>
      <c r="G237" s="57"/>
      <c r="H237" s="9"/>
      <c r="I237" s="9"/>
      <c r="J237" s="9"/>
      <c r="K237" s="9"/>
      <c r="L237" s="9"/>
      <c r="M237" s="9"/>
      <c r="N237" s="9"/>
      <c r="O237" s="9"/>
      <c r="P237" s="9"/>
      <c r="Q237" s="9"/>
    </row>
    <row r="238" spans="1:17" ht="19.5" customHeight="1" x14ac:dyDescent="0.25">
      <c r="A238" s="186"/>
      <c r="B238" s="145"/>
      <c r="C238" s="146" t="s">
        <v>340</v>
      </c>
      <c r="D238" s="165"/>
      <c r="E238" s="174"/>
      <c r="F238" s="33"/>
      <c r="G238" s="33"/>
      <c r="H238" s="9"/>
      <c r="I238" s="9"/>
      <c r="J238" s="9"/>
      <c r="K238" s="9"/>
      <c r="L238" s="9"/>
      <c r="M238" s="9"/>
      <c r="N238" s="9"/>
      <c r="O238" s="9"/>
      <c r="P238" s="9"/>
      <c r="Q238" s="9"/>
    </row>
    <row r="239" spans="1:17" ht="14.25" customHeight="1" x14ac:dyDescent="0.25">
      <c r="A239" s="186"/>
      <c r="B239" s="34" t="s">
        <v>341</v>
      </c>
      <c r="C239" s="76" t="s">
        <v>342</v>
      </c>
      <c r="D239" s="66" t="s">
        <v>343</v>
      </c>
      <c r="E239" s="67">
        <v>1</v>
      </c>
      <c r="F239" s="68">
        <v>0</v>
      </c>
      <c r="G239" s="69">
        <f t="shared" ref="G239:G250" si="11">+F239*E239</f>
        <v>0</v>
      </c>
      <c r="H239" s="9"/>
      <c r="I239" s="9"/>
      <c r="J239" s="9"/>
      <c r="K239" s="9"/>
      <c r="L239" s="9"/>
      <c r="M239" s="9"/>
      <c r="N239" s="9"/>
      <c r="O239" s="9"/>
      <c r="P239" s="9"/>
      <c r="Q239" s="9"/>
    </row>
    <row r="240" spans="1:17" ht="17.399999999999999" customHeight="1" x14ac:dyDescent="0.25">
      <c r="A240" s="186"/>
      <c r="B240" s="34" t="s">
        <v>344</v>
      </c>
      <c r="C240" s="76" t="s">
        <v>345</v>
      </c>
      <c r="D240" s="66" t="s">
        <v>343</v>
      </c>
      <c r="E240" s="67">
        <v>6</v>
      </c>
      <c r="F240" s="68">
        <v>0</v>
      </c>
      <c r="G240" s="69">
        <f t="shared" si="11"/>
        <v>0</v>
      </c>
      <c r="H240" s="9"/>
      <c r="I240" s="9"/>
      <c r="J240" s="9"/>
      <c r="K240" s="9"/>
      <c r="L240" s="9"/>
      <c r="M240" s="9"/>
      <c r="N240" s="9"/>
      <c r="O240" s="9"/>
      <c r="P240" s="9"/>
      <c r="Q240" s="9"/>
    </row>
    <row r="241" spans="1:17" ht="14.25" customHeight="1" x14ac:dyDescent="0.25">
      <c r="A241" s="186"/>
      <c r="B241" s="34" t="s">
        <v>346</v>
      </c>
      <c r="C241" s="76" t="s">
        <v>347</v>
      </c>
      <c r="D241" s="66" t="s">
        <v>343</v>
      </c>
      <c r="E241" s="67">
        <v>2</v>
      </c>
      <c r="F241" s="68">
        <v>0</v>
      </c>
      <c r="G241" s="69">
        <f t="shared" si="11"/>
        <v>0</v>
      </c>
      <c r="H241" s="9"/>
      <c r="I241" s="9"/>
      <c r="J241" s="9"/>
      <c r="K241" s="9"/>
      <c r="L241" s="9"/>
      <c r="M241" s="9"/>
      <c r="N241" s="9"/>
      <c r="O241" s="9"/>
      <c r="P241" s="9"/>
      <c r="Q241" s="9"/>
    </row>
    <row r="242" spans="1:17" ht="14.25" customHeight="1" x14ac:dyDescent="0.25">
      <c r="A242" s="186"/>
      <c r="B242" s="34" t="s">
        <v>348</v>
      </c>
      <c r="C242" s="76" t="s">
        <v>349</v>
      </c>
      <c r="D242" s="66" t="s">
        <v>343</v>
      </c>
      <c r="E242" s="67">
        <v>1</v>
      </c>
      <c r="F242" s="68">
        <v>0</v>
      </c>
      <c r="G242" s="69">
        <f t="shared" si="11"/>
        <v>0</v>
      </c>
      <c r="H242" s="9"/>
      <c r="I242" s="9"/>
      <c r="J242" s="9"/>
      <c r="K242" s="9"/>
      <c r="L242" s="9"/>
      <c r="M242" s="9"/>
      <c r="N242" s="9"/>
      <c r="O242" s="9"/>
      <c r="P242" s="9"/>
      <c r="Q242" s="9"/>
    </row>
    <row r="243" spans="1:17" ht="14.25" customHeight="1" x14ac:dyDescent="0.25">
      <c r="A243" s="186"/>
      <c r="B243" s="34" t="s">
        <v>350</v>
      </c>
      <c r="C243" s="76" t="s">
        <v>351</v>
      </c>
      <c r="D243" s="66" t="s">
        <v>343</v>
      </c>
      <c r="E243" s="67">
        <v>5</v>
      </c>
      <c r="F243" s="68">
        <v>0</v>
      </c>
      <c r="G243" s="69">
        <f t="shared" si="11"/>
        <v>0</v>
      </c>
      <c r="H243" s="9"/>
      <c r="I243" s="9"/>
      <c r="J243" s="9"/>
      <c r="K243" s="9"/>
      <c r="L243" s="9"/>
      <c r="M243" s="9"/>
      <c r="N243" s="9"/>
      <c r="O243" s="9"/>
      <c r="P243" s="9"/>
      <c r="Q243" s="9"/>
    </row>
    <row r="244" spans="1:17" ht="14.25" customHeight="1" x14ac:dyDescent="0.25">
      <c r="A244" s="186"/>
      <c r="B244" s="34" t="s">
        <v>352</v>
      </c>
      <c r="C244" s="76" t="s">
        <v>353</v>
      </c>
      <c r="D244" s="66" t="s">
        <v>343</v>
      </c>
      <c r="E244" s="67">
        <v>3</v>
      </c>
      <c r="F244" s="68">
        <v>0</v>
      </c>
      <c r="G244" s="69">
        <f t="shared" si="11"/>
        <v>0</v>
      </c>
      <c r="H244" s="9"/>
      <c r="I244" s="9"/>
      <c r="J244" s="9"/>
      <c r="K244" s="9"/>
      <c r="L244" s="9"/>
      <c r="M244" s="9"/>
      <c r="N244" s="9"/>
      <c r="O244" s="9"/>
      <c r="P244" s="9"/>
      <c r="Q244" s="9"/>
    </row>
    <row r="245" spans="1:17" ht="14.25" customHeight="1" x14ac:dyDescent="0.25">
      <c r="A245" s="186"/>
      <c r="B245" s="34" t="s">
        <v>354</v>
      </c>
      <c r="C245" s="73" t="s">
        <v>355</v>
      </c>
      <c r="D245" s="71" t="s">
        <v>100</v>
      </c>
      <c r="E245" s="72">
        <v>75</v>
      </c>
      <c r="F245" s="68">
        <v>0</v>
      </c>
      <c r="G245" s="69">
        <f t="shared" si="11"/>
        <v>0</v>
      </c>
      <c r="H245" s="9"/>
      <c r="I245" s="9"/>
      <c r="J245" s="9"/>
      <c r="K245" s="9"/>
      <c r="L245" s="9"/>
      <c r="M245" s="9"/>
      <c r="N245" s="9"/>
      <c r="O245" s="9"/>
      <c r="P245" s="9"/>
      <c r="Q245" s="9"/>
    </row>
    <row r="246" spans="1:17" ht="14.25" customHeight="1" x14ac:dyDescent="0.25">
      <c r="A246" s="186"/>
      <c r="B246" s="34" t="s">
        <v>356</v>
      </c>
      <c r="C246" s="77" t="s">
        <v>357</v>
      </c>
      <c r="D246" s="71" t="s">
        <v>343</v>
      </c>
      <c r="E246" s="36">
        <v>17</v>
      </c>
      <c r="F246" s="68">
        <v>0</v>
      </c>
      <c r="G246" s="69">
        <f t="shared" si="11"/>
        <v>0</v>
      </c>
      <c r="H246" s="9"/>
      <c r="I246" s="9"/>
      <c r="J246" s="9"/>
      <c r="K246" s="9"/>
      <c r="L246" s="9"/>
      <c r="M246" s="9"/>
      <c r="N246" s="9"/>
      <c r="O246" s="9"/>
      <c r="P246" s="9"/>
      <c r="Q246" s="9"/>
    </row>
    <row r="247" spans="1:17" ht="14.25" customHeight="1" x14ac:dyDescent="0.25">
      <c r="A247" s="186"/>
      <c r="B247" s="34" t="s">
        <v>358</v>
      </c>
      <c r="C247" s="77" t="s">
        <v>359</v>
      </c>
      <c r="D247" s="71" t="s">
        <v>343</v>
      </c>
      <c r="E247" s="36">
        <v>21</v>
      </c>
      <c r="F247" s="68">
        <v>0</v>
      </c>
      <c r="G247" s="69">
        <f t="shared" si="11"/>
        <v>0</v>
      </c>
      <c r="H247" s="9"/>
      <c r="I247" s="9"/>
      <c r="J247" s="9"/>
      <c r="K247" s="9"/>
      <c r="L247" s="9"/>
      <c r="M247" s="9"/>
      <c r="N247" s="9"/>
      <c r="O247" s="9"/>
      <c r="P247" s="9"/>
      <c r="Q247" s="9"/>
    </row>
    <row r="248" spans="1:17" ht="14.25" customHeight="1" x14ac:dyDescent="0.25">
      <c r="A248" s="186"/>
      <c r="B248" s="34" t="s">
        <v>360</v>
      </c>
      <c r="C248" s="77" t="s">
        <v>361</v>
      </c>
      <c r="D248" s="71" t="s">
        <v>343</v>
      </c>
      <c r="E248" s="36">
        <v>6</v>
      </c>
      <c r="F248" s="68">
        <v>0</v>
      </c>
      <c r="G248" s="69">
        <f t="shared" si="11"/>
        <v>0</v>
      </c>
      <c r="H248" s="9"/>
      <c r="I248" s="9"/>
      <c r="J248" s="9"/>
      <c r="K248" s="9"/>
      <c r="L248" s="9"/>
      <c r="M248" s="9"/>
      <c r="N248" s="9"/>
      <c r="O248" s="9"/>
      <c r="P248" s="9"/>
      <c r="Q248" s="9"/>
    </row>
    <row r="249" spans="1:17" ht="14.25" customHeight="1" x14ac:dyDescent="0.25">
      <c r="A249" s="186"/>
      <c r="B249" s="34" t="s">
        <v>362</v>
      </c>
      <c r="C249" s="77" t="s">
        <v>363</v>
      </c>
      <c r="D249" s="71" t="s">
        <v>100</v>
      </c>
      <c r="E249" s="36">
        <v>350</v>
      </c>
      <c r="F249" s="68">
        <v>0</v>
      </c>
      <c r="G249" s="69">
        <f t="shared" si="11"/>
        <v>0</v>
      </c>
      <c r="H249" s="9"/>
      <c r="I249" s="9"/>
      <c r="J249" s="9"/>
      <c r="K249" s="9"/>
      <c r="L249" s="9"/>
      <c r="M249" s="9"/>
      <c r="N249" s="9"/>
      <c r="O249" s="9"/>
      <c r="P249" s="9"/>
      <c r="Q249" s="9"/>
    </row>
    <row r="250" spans="1:17" ht="14.25" customHeight="1" thickBot="1" x14ac:dyDescent="0.3">
      <c r="A250" s="186"/>
      <c r="B250" s="60" t="s">
        <v>364</v>
      </c>
      <c r="C250" s="90" t="s">
        <v>365</v>
      </c>
      <c r="D250" s="87" t="s">
        <v>100</v>
      </c>
      <c r="E250" s="42">
        <v>320</v>
      </c>
      <c r="F250" s="84">
        <v>0</v>
      </c>
      <c r="G250" s="85">
        <f t="shared" si="11"/>
        <v>0</v>
      </c>
      <c r="H250" s="9"/>
      <c r="I250" s="9"/>
      <c r="J250" s="9"/>
      <c r="K250" s="9"/>
      <c r="L250" s="9"/>
      <c r="M250" s="9"/>
      <c r="N250" s="9"/>
      <c r="O250" s="9"/>
      <c r="P250" s="9"/>
      <c r="Q250" s="9"/>
    </row>
    <row r="251" spans="1:17" ht="16.2" customHeight="1" thickBot="1" x14ac:dyDescent="0.3">
      <c r="A251" s="197"/>
      <c r="B251" s="173"/>
      <c r="C251" s="173"/>
      <c r="D251" s="93"/>
      <c r="E251" s="94"/>
      <c r="F251" s="59" t="s">
        <v>31</v>
      </c>
      <c r="G251" s="238">
        <f>SUM(G239:G250)</f>
        <v>0</v>
      </c>
      <c r="H251" s="9"/>
      <c r="I251" s="9"/>
      <c r="J251" s="9"/>
      <c r="K251" s="9"/>
      <c r="L251" s="9"/>
      <c r="M251" s="9"/>
      <c r="N251" s="9"/>
      <c r="O251" s="9"/>
      <c r="P251" s="9"/>
      <c r="Q251" s="9"/>
    </row>
    <row r="252" spans="1:17" ht="20.25" customHeight="1" x14ac:dyDescent="0.25">
      <c r="A252" s="186"/>
      <c r="B252" s="147"/>
      <c r="C252" s="148" t="s">
        <v>366</v>
      </c>
      <c r="D252" s="55"/>
      <c r="E252" s="56"/>
      <c r="F252" s="57"/>
      <c r="G252" s="57"/>
      <c r="H252" s="9"/>
      <c r="I252" s="9"/>
      <c r="J252" s="9"/>
      <c r="K252" s="9"/>
      <c r="L252" s="9"/>
      <c r="M252" s="9"/>
      <c r="N252" s="9"/>
      <c r="O252" s="9"/>
      <c r="P252" s="9"/>
      <c r="Q252" s="9"/>
    </row>
    <row r="253" spans="1:17" ht="14.25" customHeight="1" x14ac:dyDescent="0.25">
      <c r="A253" s="187"/>
      <c r="B253" s="30" t="s">
        <v>367</v>
      </c>
      <c r="C253" s="38" t="s">
        <v>368</v>
      </c>
      <c r="D253" s="30" t="s">
        <v>28</v>
      </c>
      <c r="E253" s="78">
        <v>1</v>
      </c>
      <c r="F253" s="234">
        <v>0</v>
      </c>
      <c r="G253" s="234">
        <f t="shared" ref="G253:G267" si="12">E253*F253</f>
        <v>0</v>
      </c>
      <c r="H253" s="9"/>
      <c r="I253" s="9"/>
      <c r="J253" s="9"/>
      <c r="K253" s="9"/>
      <c r="L253" s="9"/>
      <c r="M253" s="9"/>
      <c r="N253" s="9"/>
      <c r="O253" s="9"/>
      <c r="P253" s="9"/>
      <c r="Q253" s="9"/>
    </row>
    <row r="254" spans="1:17" ht="14.25" customHeight="1" x14ac:dyDescent="0.25">
      <c r="A254" s="187"/>
      <c r="B254" s="30" t="s">
        <v>369</v>
      </c>
      <c r="C254" s="38" t="s">
        <v>370</v>
      </c>
      <c r="D254" s="30" t="s">
        <v>28</v>
      </c>
      <c r="E254" s="78">
        <v>1</v>
      </c>
      <c r="F254" s="234">
        <v>0</v>
      </c>
      <c r="G254" s="234">
        <f t="shared" si="12"/>
        <v>0</v>
      </c>
      <c r="H254" s="9"/>
      <c r="I254" s="9"/>
      <c r="J254" s="9"/>
      <c r="K254" s="9"/>
      <c r="L254" s="9"/>
      <c r="M254" s="9"/>
      <c r="N254" s="9"/>
      <c r="O254" s="9"/>
      <c r="P254" s="9"/>
      <c r="Q254" s="9"/>
    </row>
    <row r="255" spans="1:17" ht="14.25" customHeight="1" x14ac:dyDescent="0.25">
      <c r="A255" s="187"/>
      <c r="B255" s="30" t="s">
        <v>371</v>
      </c>
      <c r="C255" s="38" t="s">
        <v>372</v>
      </c>
      <c r="D255" s="30" t="s">
        <v>28</v>
      </c>
      <c r="E255" s="78">
        <v>3</v>
      </c>
      <c r="F255" s="234">
        <v>0</v>
      </c>
      <c r="G255" s="234">
        <f t="shared" si="12"/>
        <v>0</v>
      </c>
      <c r="H255" s="9"/>
      <c r="I255" s="9"/>
      <c r="J255" s="9"/>
      <c r="K255" s="9"/>
      <c r="L255" s="9"/>
      <c r="M255" s="9"/>
      <c r="N255" s="9"/>
      <c r="O255" s="9"/>
      <c r="P255" s="9"/>
      <c r="Q255" s="9"/>
    </row>
    <row r="256" spans="1:17" ht="14.25" customHeight="1" x14ac:dyDescent="0.25">
      <c r="A256" s="187"/>
      <c r="B256" s="30" t="s">
        <v>373</v>
      </c>
      <c r="C256" s="38" t="s">
        <v>374</v>
      </c>
      <c r="D256" s="30" t="s">
        <v>28</v>
      </c>
      <c r="E256" s="78">
        <v>3</v>
      </c>
      <c r="F256" s="234">
        <v>0</v>
      </c>
      <c r="G256" s="234">
        <f t="shared" si="12"/>
        <v>0</v>
      </c>
      <c r="H256" s="9"/>
      <c r="I256" s="9"/>
      <c r="J256" s="9"/>
      <c r="K256" s="9"/>
      <c r="L256" s="9"/>
      <c r="M256" s="9"/>
      <c r="N256" s="9"/>
      <c r="O256" s="9"/>
      <c r="P256" s="9"/>
      <c r="Q256" s="9"/>
    </row>
    <row r="257" spans="1:17" ht="14.25" customHeight="1" x14ac:dyDescent="0.25">
      <c r="A257" s="187"/>
      <c r="B257" s="30" t="s">
        <v>375</v>
      </c>
      <c r="C257" s="38" t="s">
        <v>376</v>
      </c>
      <c r="D257" s="30" t="s">
        <v>28</v>
      </c>
      <c r="E257" s="78">
        <v>1</v>
      </c>
      <c r="F257" s="234">
        <v>0</v>
      </c>
      <c r="G257" s="234">
        <f t="shared" si="12"/>
        <v>0</v>
      </c>
      <c r="H257" s="9"/>
      <c r="I257" s="9"/>
      <c r="J257" s="9"/>
      <c r="K257" s="9"/>
      <c r="L257" s="9"/>
      <c r="M257" s="9"/>
      <c r="N257" s="9"/>
      <c r="O257" s="9"/>
      <c r="P257" s="9"/>
      <c r="Q257" s="9"/>
    </row>
    <row r="258" spans="1:17" ht="14.25" customHeight="1" x14ac:dyDescent="0.25">
      <c r="A258" s="187"/>
      <c r="B258" s="30" t="s">
        <v>377</v>
      </c>
      <c r="C258" s="38" t="s">
        <v>378</v>
      </c>
      <c r="D258" s="30" t="s">
        <v>28</v>
      </c>
      <c r="E258" s="78">
        <v>6</v>
      </c>
      <c r="F258" s="234">
        <v>0</v>
      </c>
      <c r="G258" s="234">
        <f t="shared" si="12"/>
        <v>0</v>
      </c>
      <c r="H258" s="9"/>
      <c r="I258" s="9"/>
      <c r="J258" s="9"/>
      <c r="K258" s="9"/>
      <c r="L258" s="9"/>
      <c r="M258" s="9"/>
      <c r="N258" s="9"/>
      <c r="O258" s="9"/>
      <c r="P258" s="9"/>
      <c r="Q258" s="9"/>
    </row>
    <row r="259" spans="1:17" ht="14.25" customHeight="1" x14ac:dyDescent="0.25">
      <c r="A259" s="187"/>
      <c r="B259" s="30" t="s">
        <v>379</v>
      </c>
      <c r="C259" s="38" t="s">
        <v>380</v>
      </c>
      <c r="D259" s="30" t="s">
        <v>100</v>
      </c>
      <c r="E259" s="78">
        <v>30</v>
      </c>
      <c r="F259" s="234">
        <v>0</v>
      </c>
      <c r="G259" s="234">
        <f t="shared" si="12"/>
        <v>0</v>
      </c>
      <c r="H259" s="9"/>
      <c r="I259" s="9"/>
      <c r="J259" s="9"/>
      <c r="K259" s="9"/>
      <c r="L259" s="9"/>
      <c r="M259" s="9"/>
      <c r="N259" s="9"/>
      <c r="O259" s="9"/>
      <c r="P259" s="9"/>
      <c r="Q259" s="9"/>
    </row>
    <row r="260" spans="1:17" ht="14.25" customHeight="1" x14ac:dyDescent="0.25">
      <c r="A260" s="187"/>
      <c r="B260" s="30" t="s">
        <v>381</v>
      </c>
      <c r="C260" s="38" t="s">
        <v>382</v>
      </c>
      <c r="D260" s="30" t="s">
        <v>28</v>
      </c>
      <c r="E260" s="78">
        <v>10</v>
      </c>
      <c r="F260" s="234">
        <v>0</v>
      </c>
      <c r="G260" s="234">
        <f t="shared" si="12"/>
        <v>0</v>
      </c>
      <c r="H260" s="9"/>
      <c r="I260" s="9"/>
      <c r="J260" s="9"/>
      <c r="K260" s="9"/>
      <c r="L260" s="9"/>
      <c r="M260" s="9"/>
      <c r="N260" s="9"/>
      <c r="O260" s="9"/>
      <c r="P260" s="9"/>
      <c r="Q260" s="9"/>
    </row>
    <row r="261" spans="1:17" ht="14.25" customHeight="1" x14ac:dyDescent="0.25">
      <c r="A261" s="187"/>
      <c r="B261" s="30" t="s">
        <v>383</v>
      </c>
      <c r="C261" s="38" t="s">
        <v>384</v>
      </c>
      <c r="D261" s="30" t="s">
        <v>28</v>
      </c>
      <c r="E261" s="78">
        <v>10</v>
      </c>
      <c r="F261" s="234">
        <v>0</v>
      </c>
      <c r="G261" s="234">
        <f t="shared" si="12"/>
        <v>0</v>
      </c>
      <c r="H261" s="9"/>
      <c r="I261" s="9"/>
      <c r="J261" s="9"/>
      <c r="K261" s="9"/>
      <c r="L261" s="9"/>
      <c r="M261" s="9"/>
      <c r="N261" s="9"/>
      <c r="O261" s="9"/>
      <c r="P261" s="9"/>
      <c r="Q261" s="9"/>
    </row>
    <row r="262" spans="1:17" ht="14.25" customHeight="1" x14ac:dyDescent="0.25">
      <c r="A262" s="187"/>
      <c r="B262" s="30" t="s">
        <v>385</v>
      </c>
      <c r="C262" s="38" t="s">
        <v>386</v>
      </c>
      <c r="D262" s="30" t="s">
        <v>28</v>
      </c>
      <c r="E262" s="78">
        <v>12</v>
      </c>
      <c r="F262" s="234">
        <v>0</v>
      </c>
      <c r="G262" s="234">
        <f t="shared" si="12"/>
        <v>0</v>
      </c>
      <c r="H262" s="9"/>
      <c r="I262" s="9"/>
      <c r="J262" s="9"/>
      <c r="K262" s="9"/>
      <c r="L262" s="9"/>
      <c r="M262" s="9"/>
      <c r="N262" s="9"/>
      <c r="O262" s="9"/>
      <c r="P262" s="9"/>
      <c r="Q262" s="9"/>
    </row>
    <row r="263" spans="1:17" ht="14.25" customHeight="1" x14ac:dyDescent="0.25">
      <c r="A263" s="187"/>
      <c r="B263" s="30" t="s">
        <v>387</v>
      </c>
      <c r="C263" s="38" t="s">
        <v>359</v>
      </c>
      <c r="D263" s="30" t="s">
        <v>28</v>
      </c>
      <c r="E263" s="78">
        <v>6</v>
      </c>
      <c r="F263" s="234">
        <v>0</v>
      </c>
      <c r="G263" s="234">
        <f t="shared" si="12"/>
        <v>0</v>
      </c>
      <c r="H263" s="9"/>
      <c r="I263" s="9"/>
      <c r="J263" s="9"/>
      <c r="K263" s="9"/>
      <c r="L263" s="9"/>
      <c r="M263" s="9"/>
      <c r="N263" s="9"/>
      <c r="O263" s="9"/>
      <c r="P263" s="9"/>
      <c r="Q263" s="9"/>
    </row>
    <row r="264" spans="1:17" ht="14.25" customHeight="1" x14ac:dyDescent="0.25">
      <c r="A264" s="187"/>
      <c r="B264" s="30" t="s">
        <v>388</v>
      </c>
      <c r="C264" s="38" t="s">
        <v>361</v>
      </c>
      <c r="D264" s="30" t="s">
        <v>28</v>
      </c>
      <c r="E264" s="78">
        <v>6</v>
      </c>
      <c r="F264" s="234">
        <v>0</v>
      </c>
      <c r="G264" s="234">
        <f t="shared" si="12"/>
        <v>0</v>
      </c>
      <c r="H264" s="9"/>
      <c r="I264" s="9"/>
      <c r="J264" s="9"/>
      <c r="K264" s="9"/>
      <c r="L264" s="9"/>
      <c r="M264" s="9"/>
      <c r="N264" s="9"/>
      <c r="O264" s="9"/>
      <c r="P264" s="9"/>
      <c r="Q264" s="9"/>
    </row>
    <row r="265" spans="1:17" ht="14.25" customHeight="1" x14ac:dyDescent="0.25">
      <c r="A265" s="187"/>
      <c r="B265" s="30" t="s">
        <v>389</v>
      </c>
      <c r="C265" s="79" t="s">
        <v>390</v>
      </c>
      <c r="D265" s="80" t="s">
        <v>100</v>
      </c>
      <c r="E265" s="81">
        <v>150</v>
      </c>
      <c r="F265" s="241">
        <v>0</v>
      </c>
      <c r="G265" s="234">
        <f t="shared" si="12"/>
        <v>0</v>
      </c>
      <c r="H265" s="9"/>
      <c r="I265" s="9"/>
      <c r="J265" s="9"/>
      <c r="K265" s="9"/>
      <c r="L265" s="9"/>
      <c r="M265" s="9"/>
      <c r="N265" s="9"/>
      <c r="O265" s="9"/>
      <c r="P265" s="9"/>
      <c r="Q265" s="9"/>
    </row>
    <row r="266" spans="1:17" ht="14.25" customHeight="1" x14ac:dyDescent="0.25">
      <c r="A266" s="187"/>
      <c r="B266" s="30" t="s">
        <v>391</v>
      </c>
      <c r="C266" s="38" t="s">
        <v>392</v>
      </c>
      <c r="D266" s="30" t="s">
        <v>28</v>
      </c>
      <c r="E266" s="78">
        <v>20</v>
      </c>
      <c r="F266" s="234">
        <v>0</v>
      </c>
      <c r="G266" s="234">
        <f t="shared" si="12"/>
        <v>0</v>
      </c>
      <c r="H266" s="9"/>
      <c r="I266" s="9"/>
      <c r="J266" s="9"/>
      <c r="K266" s="9"/>
      <c r="L266" s="9"/>
      <c r="M266" s="9"/>
      <c r="N266" s="9"/>
      <c r="O266" s="9"/>
      <c r="P266" s="9"/>
      <c r="Q266" s="9"/>
    </row>
    <row r="267" spans="1:17" ht="14.25" customHeight="1" thickBot="1" x14ac:dyDescent="0.3">
      <c r="A267" s="187"/>
      <c r="B267" s="39" t="s">
        <v>393</v>
      </c>
      <c r="C267" s="40" t="s">
        <v>394</v>
      </c>
      <c r="D267" s="39" t="s">
        <v>28</v>
      </c>
      <c r="E267" s="91">
        <v>100</v>
      </c>
      <c r="F267" s="236">
        <v>0</v>
      </c>
      <c r="G267" s="236">
        <f t="shared" si="12"/>
        <v>0</v>
      </c>
      <c r="H267" s="9"/>
      <c r="I267" s="9"/>
      <c r="J267" s="9"/>
      <c r="K267" s="9"/>
      <c r="L267" s="9"/>
      <c r="M267" s="9"/>
      <c r="N267" s="9"/>
      <c r="O267" s="9"/>
      <c r="P267" s="9"/>
      <c r="Q267" s="9"/>
    </row>
    <row r="268" spans="1:17" ht="16.8" customHeight="1" thickBot="1" x14ac:dyDescent="0.3">
      <c r="A268" s="197"/>
      <c r="B268" s="173"/>
      <c r="C268" s="173"/>
      <c r="D268" s="93"/>
      <c r="E268" s="94"/>
      <c r="F268" s="59" t="s">
        <v>31</v>
      </c>
      <c r="G268" s="238">
        <f>SUM(G253:G267)</f>
        <v>0</v>
      </c>
      <c r="H268" s="9"/>
      <c r="I268" s="9"/>
      <c r="J268" s="9"/>
      <c r="K268" s="9"/>
      <c r="L268" s="9"/>
      <c r="M268" s="9"/>
      <c r="N268" s="9"/>
      <c r="O268" s="9"/>
      <c r="P268" s="9"/>
      <c r="Q268" s="9"/>
    </row>
    <row r="269" spans="1:17" ht="21" customHeight="1" x14ac:dyDescent="0.25">
      <c r="A269" s="186"/>
      <c r="B269" s="54" t="s">
        <v>395</v>
      </c>
      <c r="C269" s="92" t="s">
        <v>396</v>
      </c>
      <c r="D269" s="55"/>
      <c r="E269" s="56"/>
      <c r="F269" s="57"/>
      <c r="G269" s="57"/>
      <c r="H269" s="9"/>
      <c r="I269" s="9"/>
      <c r="J269" s="9"/>
      <c r="K269" s="9"/>
      <c r="L269" s="9"/>
      <c r="M269" s="9"/>
      <c r="N269" s="9"/>
      <c r="O269" s="9"/>
      <c r="P269" s="9"/>
      <c r="Q269" s="9"/>
    </row>
    <row r="270" spans="1:17" ht="19.8" customHeight="1" x14ac:dyDescent="0.25">
      <c r="A270" s="187"/>
      <c r="B270" s="34" t="s">
        <v>397</v>
      </c>
      <c r="C270" s="70" t="s">
        <v>398</v>
      </c>
      <c r="D270" s="71" t="s">
        <v>28</v>
      </c>
      <c r="E270" s="72">
        <v>12</v>
      </c>
      <c r="F270" s="68">
        <v>0</v>
      </c>
      <c r="G270" s="69">
        <f>+F270*E270</f>
        <v>0</v>
      </c>
      <c r="H270" s="9"/>
      <c r="I270" s="9"/>
      <c r="J270" s="9"/>
      <c r="K270" s="9"/>
      <c r="L270" s="9"/>
      <c r="M270" s="9"/>
      <c r="N270" s="9"/>
      <c r="O270" s="9"/>
      <c r="P270" s="9"/>
      <c r="Q270" s="9"/>
    </row>
    <row r="271" spans="1:17" ht="15.6" customHeight="1" x14ac:dyDescent="0.25">
      <c r="A271" s="187"/>
      <c r="B271" s="34" t="s">
        <v>399</v>
      </c>
      <c r="C271" s="70" t="s">
        <v>400</v>
      </c>
      <c r="D271" s="71" t="s">
        <v>28</v>
      </c>
      <c r="E271" s="72">
        <v>1</v>
      </c>
      <c r="F271" s="68">
        <v>0</v>
      </c>
      <c r="G271" s="69">
        <f>+F271*E271</f>
        <v>0</v>
      </c>
      <c r="H271" s="9"/>
      <c r="I271" s="9"/>
      <c r="J271" s="9"/>
      <c r="K271" s="9"/>
      <c r="L271" s="9"/>
      <c r="M271" s="9"/>
      <c r="N271" s="9"/>
      <c r="O271" s="9"/>
      <c r="P271" s="9"/>
      <c r="Q271" s="9"/>
    </row>
    <row r="272" spans="1:17" ht="21" customHeight="1" thickBot="1" x14ac:dyDescent="0.3">
      <c r="A272" s="198"/>
      <c r="B272" s="60" t="s">
        <v>401</v>
      </c>
      <c r="C272" s="89" t="s">
        <v>402</v>
      </c>
      <c r="D272" s="87" t="s">
        <v>28</v>
      </c>
      <c r="E272" s="88">
        <v>1</v>
      </c>
      <c r="F272" s="84">
        <v>0</v>
      </c>
      <c r="G272" s="85">
        <f>+F272*E272</f>
        <v>0</v>
      </c>
      <c r="H272" s="9"/>
      <c r="I272" s="9"/>
      <c r="J272" s="9"/>
      <c r="K272" s="9"/>
      <c r="L272" s="9"/>
      <c r="M272" s="9"/>
      <c r="N272" s="9"/>
      <c r="O272" s="9"/>
      <c r="P272" s="9"/>
      <c r="Q272" s="9"/>
    </row>
    <row r="273" spans="1:17" ht="14.25" customHeight="1" thickBot="1" x14ac:dyDescent="0.3">
      <c r="A273" s="197"/>
      <c r="B273" s="173"/>
      <c r="C273" s="173"/>
      <c r="D273" s="93"/>
      <c r="E273" s="94"/>
      <c r="F273" s="59" t="s">
        <v>31</v>
      </c>
      <c r="G273" s="238">
        <f>SUM(G270:G272)</f>
        <v>0</v>
      </c>
      <c r="H273" s="9"/>
      <c r="I273" s="9"/>
      <c r="J273" s="9"/>
      <c r="K273" s="9"/>
      <c r="L273" s="9"/>
      <c r="M273" s="9"/>
      <c r="N273" s="9"/>
      <c r="O273" s="9"/>
      <c r="P273" s="9"/>
      <c r="Q273" s="9"/>
    </row>
    <row r="274" spans="1:17" ht="19.2" customHeight="1" thickBot="1" x14ac:dyDescent="0.3">
      <c r="A274" s="195"/>
      <c r="B274" s="117"/>
      <c r="C274" s="118"/>
      <c r="D274" s="119"/>
      <c r="E274" s="120"/>
      <c r="F274" s="121" t="s">
        <v>798</v>
      </c>
      <c r="G274" s="239">
        <f>+G273+G268+G251+G236+G225+G212+G193+G181+G165+G150</f>
        <v>0</v>
      </c>
      <c r="H274" s="9"/>
      <c r="I274" s="9"/>
      <c r="J274" s="9"/>
      <c r="K274" s="9"/>
      <c r="L274" s="9"/>
      <c r="M274" s="9"/>
      <c r="N274" s="9"/>
      <c r="O274" s="9"/>
      <c r="P274" s="9"/>
      <c r="Q274" s="9"/>
    </row>
    <row r="275" spans="1:17" ht="14.25" customHeight="1" x14ac:dyDescent="0.25">
      <c r="A275" s="187"/>
      <c r="B275" s="168"/>
      <c r="C275" s="168"/>
      <c r="D275" s="168"/>
      <c r="E275" s="169"/>
      <c r="F275" s="170"/>
      <c r="G275" s="191"/>
      <c r="H275" s="9"/>
      <c r="I275" s="9"/>
      <c r="J275" s="9"/>
      <c r="K275" s="9"/>
      <c r="L275" s="9"/>
      <c r="M275" s="9"/>
      <c r="N275" s="9"/>
      <c r="O275" s="9"/>
      <c r="P275" s="9"/>
      <c r="Q275" s="9"/>
    </row>
    <row r="276" spans="1:17" ht="30.6" customHeight="1" x14ac:dyDescent="0.25">
      <c r="A276" s="225">
        <v>5</v>
      </c>
      <c r="B276" s="226"/>
      <c r="C276" s="227" t="s">
        <v>403</v>
      </c>
      <c r="D276" s="228"/>
      <c r="E276" s="229"/>
      <c r="F276" s="230"/>
      <c r="G276" s="231"/>
      <c r="H276" s="9"/>
      <c r="I276" s="9"/>
      <c r="J276" s="9"/>
      <c r="K276" s="9"/>
      <c r="L276" s="9"/>
      <c r="M276" s="9"/>
      <c r="N276" s="9"/>
      <c r="O276" s="9"/>
      <c r="P276" s="9"/>
      <c r="Q276" s="9"/>
    </row>
    <row r="277" spans="1:17" ht="18" customHeight="1" x14ac:dyDescent="0.25">
      <c r="A277" s="186"/>
      <c r="B277" s="54" t="s">
        <v>404</v>
      </c>
      <c r="C277" s="92" t="s">
        <v>405</v>
      </c>
      <c r="D277" s="55"/>
      <c r="E277" s="56"/>
      <c r="F277" s="57"/>
      <c r="G277" s="57"/>
      <c r="H277" s="9"/>
      <c r="I277" s="9"/>
      <c r="J277" s="9"/>
      <c r="K277" s="9"/>
      <c r="L277" s="9"/>
      <c r="M277" s="9"/>
      <c r="N277" s="9"/>
      <c r="O277" s="9"/>
      <c r="P277" s="9"/>
      <c r="Q277" s="9"/>
    </row>
    <row r="278" spans="1:17" ht="32.4" customHeight="1" x14ac:dyDescent="0.25">
      <c r="A278" s="186"/>
      <c r="B278" s="30" t="s">
        <v>406</v>
      </c>
      <c r="C278" s="38" t="s">
        <v>407</v>
      </c>
      <c r="D278" s="35" t="s">
        <v>40</v>
      </c>
      <c r="E278" s="36">
        <v>755</v>
      </c>
      <c r="F278" s="233">
        <v>0</v>
      </c>
      <c r="G278" s="234">
        <f t="shared" ref="G278:G286" si="13">E278*F278</f>
        <v>0</v>
      </c>
      <c r="H278" s="9"/>
      <c r="I278" s="9"/>
      <c r="J278" s="9"/>
      <c r="K278" s="9"/>
      <c r="L278" s="9"/>
      <c r="M278" s="9"/>
      <c r="N278" s="9"/>
      <c r="O278" s="9"/>
      <c r="P278" s="9"/>
      <c r="Q278" s="9"/>
    </row>
    <row r="279" spans="1:17" ht="35.25" customHeight="1" x14ac:dyDescent="0.25">
      <c r="A279" s="186"/>
      <c r="B279" s="30" t="s">
        <v>408</v>
      </c>
      <c r="C279" s="38" t="s">
        <v>409</v>
      </c>
      <c r="D279" s="35" t="s">
        <v>100</v>
      </c>
      <c r="E279" s="36">
        <v>138</v>
      </c>
      <c r="F279" s="233">
        <v>0</v>
      </c>
      <c r="G279" s="234">
        <f t="shared" si="13"/>
        <v>0</v>
      </c>
      <c r="H279" s="9"/>
      <c r="I279" s="9"/>
      <c r="J279" s="9"/>
      <c r="K279" s="9"/>
      <c r="L279" s="9"/>
      <c r="M279" s="9"/>
      <c r="N279" s="9"/>
      <c r="O279" s="9"/>
      <c r="P279" s="9"/>
      <c r="Q279" s="9"/>
    </row>
    <row r="280" spans="1:17" ht="34.5" customHeight="1" x14ac:dyDescent="0.25">
      <c r="A280" s="186"/>
      <c r="B280" s="30" t="s">
        <v>410</v>
      </c>
      <c r="C280" s="38" t="s">
        <v>411</v>
      </c>
      <c r="D280" s="35" t="s">
        <v>100</v>
      </c>
      <c r="E280" s="36">
        <v>343</v>
      </c>
      <c r="F280" s="233">
        <v>0</v>
      </c>
      <c r="G280" s="234">
        <f t="shared" si="13"/>
        <v>0</v>
      </c>
      <c r="H280" s="9"/>
      <c r="I280" s="9"/>
      <c r="J280" s="9"/>
      <c r="K280" s="9"/>
      <c r="L280" s="9"/>
      <c r="M280" s="9"/>
      <c r="N280" s="9"/>
      <c r="O280" s="9"/>
      <c r="P280" s="9"/>
      <c r="Q280" s="9"/>
    </row>
    <row r="281" spans="1:17" ht="36" customHeight="1" x14ac:dyDescent="0.25">
      <c r="A281" s="186"/>
      <c r="B281" s="30" t="s">
        <v>412</v>
      </c>
      <c r="C281" s="38" t="s">
        <v>414</v>
      </c>
      <c r="D281" s="35" t="s">
        <v>100</v>
      </c>
      <c r="E281" s="36">
        <v>57</v>
      </c>
      <c r="F281" s="233">
        <v>0</v>
      </c>
      <c r="G281" s="234">
        <f t="shared" si="13"/>
        <v>0</v>
      </c>
      <c r="H281" s="9"/>
      <c r="I281" s="9"/>
      <c r="J281" s="9"/>
      <c r="K281" s="9"/>
      <c r="L281" s="9"/>
      <c r="M281" s="9"/>
      <c r="N281" s="9"/>
      <c r="O281" s="9"/>
      <c r="P281" s="9"/>
      <c r="Q281" s="9"/>
    </row>
    <row r="282" spans="1:17" ht="46.8" customHeight="1" x14ac:dyDescent="0.25">
      <c r="A282" s="186"/>
      <c r="B282" s="30" t="s">
        <v>413</v>
      </c>
      <c r="C282" s="38" t="s">
        <v>416</v>
      </c>
      <c r="D282" s="35" t="s">
        <v>40</v>
      </c>
      <c r="E282" s="36">
        <v>25</v>
      </c>
      <c r="F282" s="233">
        <v>0</v>
      </c>
      <c r="G282" s="234">
        <f t="shared" si="13"/>
        <v>0</v>
      </c>
      <c r="H282" s="9"/>
      <c r="I282" s="9"/>
      <c r="J282" s="9"/>
      <c r="K282" s="9"/>
      <c r="L282" s="9"/>
      <c r="M282" s="9"/>
      <c r="N282" s="9"/>
      <c r="O282" s="9"/>
      <c r="P282" s="9"/>
      <c r="Q282" s="9"/>
    </row>
    <row r="283" spans="1:17" ht="53.25" customHeight="1" x14ac:dyDescent="0.25">
      <c r="A283" s="186"/>
      <c r="B283" s="30" t="s">
        <v>415</v>
      </c>
      <c r="C283" s="38" t="s">
        <v>418</v>
      </c>
      <c r="D283" s="35" t="s">
        <v>40</v>
      </c>
      <c r="E283" s="36">
        <v>17</v>
      </c>
      <c r="F283" s="233">
        <v>0</v>
      </c>
      <c r="G283" s="234">
        <f t="shared" si="13"/>
        <v>0</v>
      </c>
      <c r="H283" s="9"/>
      <c r="I283" s="9"/>
      <c r="J283" s="9"/>
      <c r="K283" s="9"/>
      <c r="L283" s="9"/>
      <c r="M283" s="9"/>
      <c r="N283" s="9"/>
      <c r="O283" s="9"/>
      <c r="P283" s="9"/>
      <c r="Q283" s="9"/>
    </row>
    <row r="284" spans="1:17" ht="51" customHeight="1" x14ac:dyDescent="0.25">
      <c r="A284" s="186"/>
      <c r="B284" s="30" t="s">
        <v>417</v>
      </c>
      <c r="C284" s="38" t="s">
        <v>420</v>
      </c>
      <c r="D284" s="35" t="s">
        <v>100</v>
      </c>
      <c r="E284" s="36">
        <v>29</v>
      </c>
      <c r="F284" s="233">
        <v>0</v>
      </c>
      <c r="G284" s="234">
        <f t="shared" si="13"/>
        <v>0</v>
      </c>
      <c r="H284" s="9"/>
      <c r="I284" s="9"/>
      <c r="J284" s="9"/>
      <c r="K284" s="9"/>
      <c r="L284" s="9"/>
      <c r="M284" s="9"/>
      <c r="N284" s="9"/>
      <c r="O284" s="9"/>
      <c r="P284" s="9"/>
      <c r="Q284" s="9"/>
    </row>
    <row r="285" spans="1:17" ht="24" customHeight="1" x14ac:dyDescent="0.25">
      <c r="A285" s="186"/>
      <c r="B285" s="30" t="s">
        <v>419</v>
      </c>
      <c r="C285" s="38" t="s">
        <v>422</v>
      </c>
      <c r="D285" s="35" t="s">
        <v>100</v>
      </c>
      <c r="E285" s="36">
        <v>29</v>
      </c>
      <c r="F285" s="233">
        <v>0</v>
      </c>
      <c r="G285" s="234">
        <f t="shared" si="13"/>
        <v>0</v>
      </c>
      <c r="H285" s="9"/>
      <c r="I285" s="9"/>
      <c r="J285" s="9"/>
      <c r="K285" s="9"/>
      <c r="L285" s="9"/>
      <c r="M285" s="9"/>
      <c r="N285" s="9"/>
      <c r="O285" s="9"/>
      <c r="P285" s="9"/>
      <c r="Q285" s="9"/>
    </row>
    <row r="286" spans="1:17" ht="24" customHeight="1" thickBot="1" x14ac:dyDescent="0.3">
      <c r="A286" s="186"/>
      <c r="B286" s="30" t="s">
        <v>421</v>
      </c>
      <c r="C286" s="40" t="s">
        <v>423</v>
      </c>
      <c r="D286" s="41" t="s">
        <v>28</v>
      </c>
      <c r="E286" s="42">
        <v>8</v>
      </c>
      <c r="F286" s="235">
        <v>0</v>
      </c>
      <c r="G286" s="236">
        <f t="shared" si="13"/>
        <v>0</v>
      </c>
      <c r="H286" s="9"/>
      <c r="I286" s="9"/>
      <c r="J286" s="9"/>
      <c r="K286" s="9"/>
      <c r="L286" s="9"/>
      <c r="M286" s="9"/>
      <c r="N286" s="9"/>
      <c r="O286" s="9"/>
      <c r="P286" s="9"/>
      <c r="Q286" s="9"/>
    </row>
    <row r="287" spans="1:17" ht="18" customHeight="1" thickBot="1" x14ac:dyDescent="0.3">
      <c r="A287" s="192"/>
      <c r="B287" s="43"/>
      <c r="C287" s="44"/>
      <c r="D287" s="45"/>
      <c r="E287" s="46"/>
      <c r="F287" s="47" t="s">
        <v>31</v>
      </c>
      <c r="G287" s="237">
        <f>SUM(G278:G286)</f>
        <v>0</v>
      </c>
      <c r="H287" s="9"/>
      <c r="I287" s="9"/>
      <c r="J287" s="9"/>
      <c r="K287" s="9"/>
      <c r="L287" s="9"/>
      <c r="M287" s="9"/>
      <c r="N287" s="9"/>
      <c r="O287" s="9"/>
      <c r="P287" s="9"/>
      <c r="Q287" s="9"/>
    </row>
    <row r="288" spans="1:17" ht="21" customHeight="1" x14ac:dyDescent="0.25">
      <c r="A288" s="186"/>
      <c r="B288" s="54" t="s">
        <v>424</v>
      </c>
      <c r="C288" s="92" t="s">
        <v>425</v>
      </c>
      <c r="D288" s="55"/>
      <c r="E288" s="56"/>
      <c r="F288" s="57"/>
      <c r="G288" s="57"/>
      <c r="H288" s="9"/>
      <c r="I288" s="9"/>
      <c r="J288" s="9"/>
      <c r="K288" s="9"/>
      <c r="L288" s="9"/>
      <c r="M288" s="9"/>
      <c r="N288" s="9"/>
      <c r="O288" s="9"/>
      <c r="P288" s="9"/>
      <c r="Q288" s="9"/>
    </row>
    <row r="289" spans="1:17" ht="17.399999999999999" customHeight="1" x14ac:dyDescent="0.25">
      <c r="A289" s="186"/>
      <c r="B289" s="30" t="s">
        <v>426</v>
      </c>
      <c r="C289" s="38" t="s">
        <v>427</v>
      </c>
      <c r="D289" s="35" t="s">
        <v>40</v>
      </c>
      <c r="E289" s="36">
        <v>2240</v>
      </c>
      <c r="F289" s="233">
        <v>0</v>
      </c>
      <c r="G289" s="234">
        <f>E289*F289</f>
        <v>0</v>
      </c>
      <c r="H289" s="9"/>
      <c r="I289" s="9"/>
      <c r="J289" s="9"/>
      <c r="K289" s="9"/>
      <c r="L289" s="9"/>
      <c r="M289" s="9"/>
      <c r="N289" s="9"/>
      <c r="O289" s="9"/>
      <c r="P289" s="9"/>
      <c r="Q289" s="9"/>
    </row>
    <row r="290" spans="1:17" ht="24" customHeight="1" thickBot="1" x14ac:dyDescent="0.3">
      <c r="A290" s="186"/>
      <c r="B290" s="39" t="s">
        <v>428</v>
      </c>
      <c r="C290" s="40" t="s">
        <v>427</v>
      </c>
      <c r="D290" s="41" t="s">
        <v>100</v>
      </c>
      <c r="E290" s="42">
        <v>230</v>
      </c>
      <c r="F290" s="235">
        <v>0</v>
      </c>
      <c r="G290" s="236">
        <f>E290*F290</f>
        <v>0</v>
      </c>
      <c r="H290" s="9"/>
      <c r="I290" s="9"/>
      <c r="J290" s="9"/>
      <c r="K290" s="9"/>
      <c r="L290" s="9"/>
      <c r="M290" s="9"/>
      <c r="N290" s="9"/>
      <c r="O290" s="9"/>
      <c r="P290" s="9"/>
      <c r="Q290" s="9"/>
    </row>
    <row r="291" spans="1:17" ht="19.8" customHeight="1" thickBot="1" x14ac:dyDescent="0.3">
      <c r="A291" s="199"/>
      <c r="B291" s="48"/>
      <c r="C291" s="49"/>
      <c r="D291" s="50"/>
      <c r="E291" s="51"/>
      <c r="F291" s="52" t="s">
        <v>31</v>
      </c>
      <c r="G291" s="242">
        <f>SUM(G289:G290)</f>
        <v>0</v>
      </c>
      <c r="H291" s="9"/>
      <c r="I291" s="9"/>
      <c r="J291" s="9"/>
      <c r="K291" s="9"/>
      <c r="L291" s="9"/>
      <c r="M291" s="9"/>
      <c r="N291" s="9"/>
      <c r="O291" s="9"/>
      <c r="P291" s="9"/>
      <c r="Q291" s="9"/>
    </row>
    <row r="292" spans="1:17" ht="21.6" customHeight="1" thickBot="1" x14ac:dyDescent="0.3">
      <c r="A292" s="200"/>
      <c r="B292" s="101"/>
      <c r="C292" s="102"/>
      <c r="D292" s="103"/>
      <c r="E292" s="104"/>
      <c r="F292" s="105" t="s">
        <v>799</v>
      </c>
      <c r="G292" s="239">
        <f>+G291+G287</f>
        <v>0</v>
      </c>
      <c r="H292" s="9"/>
      <c r="I292" s="9"/>
      <c r="J292" s="9"/>
      <c r="K292" s="9"/>
      <c r="L292" s="9"/>
      <c r="M292" s="9"/>
      <c r="N292" s="9"/>
      <c r="O292" s="9"/>
      <c r="P292" s="9"/>
      <c r="Q292" s="9"/>
    </row>
    <row r="293" spans="1:17" ht="14.25" customHeight="1" x14ac:dyDescent="0.25">
      <c r="A293" s="187"/>
      <c r="B293" s="168"/>
      <c r="C293" s="168"/>
      <c r="D293" s="168"/>
      <c r="E293" s="169"/>
      <c r="F293" s="170"/>
      <c r="G293" s="191"/>
      <c r="H293" s="9"/>
      <c r="I293" s="9"/>
      <c r="J293" s="9"/>
      <c r="K293" s="9"/>
      <c r="L293" s="9"/>
      <c r="M293" s="9"/>
      <c r="N293" s="9"/>
      <c r="O293" s="9"/>
      <c r="P293" s="9"/>
      <c r="Q293" s="9"/>
    </row>
    <row r="294" spans="1:17" ht="28.8" customHeight="1" x14ac:dyDescent="0.25">
      <c r="A294" s="225">
        <v>6</v>
      </c>
      <c r="B294" s="226"/>
      <c r="C294" s="227" t="s">
        <v>429</v>
      </c>
      <c r="D294" s="228"/>
      <c r="E294" s="229"/>
      <c r="F294" s="230"/>
      <c r="G294" s="231"/>
      <c r="H294" s="9"/>
      <c r="I294" s="9"/>
      <c r="J294" s="9"/>
      <c r="K294" s="9"/>
      <c r="L294" s="9"/>
      <c r="M294" s="9"/>
      <c r="N294" s="9"/>
      <c r="O294" s="9"/>
      <c r="P294" s="9"/>
      <c r="Q294" s="9"/>
    </row>
    <row r="295" spans="1:17" ht="17.25" customHeight="1" x14ac:dyDescent="0.25">
      <c r="A295" s="186"/>
      <c r="B295" s="54" t="s">
        <v>430</v>
      </c>
      <c r="C295" s="92" t="s">
        <v>431</v>
      </c>
      <c r="D295" s="55"/>
      <c r="E295" s="56"/>
      <c r="F295" s="57"/>
      <c r="G295" s="57"/>
      <c r="H295" s="9"/>
      <c r="I295" s="9"/>
      <c r="J295" s="9"/>
      <c r="K295" s="9"/>
      <c r="L295" s="9"/>
      <c r="M295" s="9"/>
      <c r="N295" s="9"/>
      <c r="O295" s="9"/>
      <c r="P295" s="9"/>
      <c r="Q295" s="9"/>
    </row>
    <row r="296" spans="1:17" ht="15" customHeight="1" x14ac:dyDescent="0.25">
      <c r="A296" s="186"/>
      <c r="B296" s="35" t="s">
        <v>432</v>
      </c>
      <c r="C296" s="100" t="s">
        <v>433</v>
      </c>
      <c r="D296" s="35" t="s">
        <v>40</v>
      </c>
      <c r="E296" s="36">
        <v>390</v>
      </c>
      <c r="F296" s="233">
        <v>0</v>
      </c>
      <c r="G296" s="234">
        <f t="shared" ref="G296:G305" si="14">E296*F296</f>
        <v>0</v>
      </c>
      <c r="H296" s="9"/>
      <c r="I296" s="9"/>
      <c r="J296" s="9"/>
      <c r="K296" s="9"/>
      <c r="L296" s="9"/>
      <c r="M296" s="9"/>
      <c r="N296" s="9"/>
      <c r="O296" s="9"/>
      <c r="P296" s="9"/>
      <c r="Q296" s="9"/>
    </row>
    <row r="297" spans="1:17" ht="33.75" customHeight="1" x14ac:dyDescent="0.25">
      <c r="A297" s="186"/>
      <c r="B297" s="35" t="s">
        <v>434</v>
      </c>
      <c r="C297" s="100" t="s">
        <v>435</v>
      </c>
      <c r="D297" s="35" t="s">
        <v>40</v>
      </c>
      <c r="E297" s="36">
        <v>39</v>
      </c>
      <c r="F297" s="233">
        <v>0</v>
      </c>
      <c r="G297" s="234">
        <f t="shared" si="14"/>
        <v>0</v>
      </c>
      <c r="H297" s="9"/>
      <c r="I297" s="9"/>
      <c r="J297" s="9"/>
      <c r="K297" s="9"/>
      <c r="L297" s="9"/>
      <c r="M297" s="9"/>
      <c r="N297" s="9"/>
      <c r="O297" s="9"/>
      <c r="P297" s="9"/>
      <c r="Q297" s="9"/>
    </row>
    <row r="298" spans="1:17" ht="30" customHeight="1" x14ac:dyDescent="0.25">
      <c r="A298" s="186"/>
      <c r="B298" s="35" t="s">
        <v>436</v>
      </c>
      <c r="C298" s="100" t="s">
        <v>437</v>
      </c>
      <c r="D298" s="35" t="s">
        <v>40</v>
      </c>
      <c r="E298" s="36">
        <v>39</v>
      </c>
      <c r="F298" s="233">
        <v>0</v>
      </c>
      <c r="G298" s="234">
        <f t="shared" si="14"/>
        <v>0</v>
      </c>
      <c r="H298" s="9"/>
      <c r="I298" s="9"/>
      <c r="J298" s="9"/>
      <c r="K298" s="9"/>
      <c r="L298" s="9"/>
      <c r="M298" s="9"/>
      <c r="N298" s="9"/>
      <c r="O298" s="9"/>
      <c r="P298" s="9"/>
      <c r="Q298" s="9"/>
    </row>
    <row r="299" spans="1:17" ht="47.4" customHeight="1" x14ac:dyDescent="0.25">
      <c r="A299" s="186"/>
      <c r="B299" s="35" t="s">
        <v>438</v>
      </c>
      <c r="C299" s="100" t="s">
        <v>439</v>
      </c>
      <c r="D299" s="35" t="s">
        <v>40</v>
      </c>
      <c r="E299" s="36">
        <v>89</v>
      </c>
      <c r="F299" s="233">
        <v>0</v>
      </c>
      <c r="G299" s="234">
        <f t="shared" si="14"/>
        <v>0</v>
      </c>
      <c r="H299" s="9"/>
      <c r="I299" s="9"/>
      <c r="J299" s="9"/>
      <c r="K299" s="9"/>
      <c r="L299" s="9"/>
      <c r="M299" s="9"/>
      <c r="N299" s="9"/>
      <c r="O299" s="9"/>
      <c r="P299" s="9"/>
      <c r="Q299" s="9"/>
    </row>
    <row r="300" spans="1:17" ht="45" customHeight="1" x14ac:dyDescent="0.25">
      <c r="A300" s="186"/>
      <c r="B300" s="35" t="s">
        <v>440</v>
      </c>
      <c r="C300" s="100" t="s">
        <v>441</v>
      </c>
      <c r="D300" s="35" t="s">
        <v>100</v>
      </c>
      <c r="E300" s="36">
        <v>16</v>
      </c>
      <c r="F300" s="233">
        <v>0</v>
      </c>
      <c r="G300" s="234">
        <f t="shared" si="14"/>
        <v>0</v>
      </c>
      <c r="H300" s="9"/>
      <c r="I300" s="9"/>
      <c r="J300" s="9"/>
      <c r="K300" s="9"/>
      <c r="L300" s="9"/>
      <c r="M300" s="9"/>
      <c r="N300" s="9"/>
      <c r="O300" s="9"/>
      <c r="P300" s="9"/>
      <c r="Q300" s="9"/>
    </row>
    <row r="301" spans="1:17" ht="33" customHeight="1" x14ac:dyDescent="0.25">
      <c r="A301" s="186"/>
      <c r="B301" s="35" t="s">
        <v>442</v>
      </c>
      <c r="C301" s="100" t="s">
        <v>443</v>
      </c>
      <c r="D301" s="35" t="s">
        <v>40</v>
      </c>
      <c r="E301" s="36">
        <v>180</v>
      </c>
      <c r="F301" s="233">
        <v>0</v>
      </c>
      <c r="G301" s="234">
        <f t="shared" si="14"/>
        <v>0</v>
      </c>
      <c r="H301" s="9"/>
      <c r="I301" s="9"/>
      <c r="J301" s="9"/>
      <c r="K301" s="9"/>
      <c r="L301" s="9"/>
      <c r="M301" s="9"/>
      <c r="N301" s="9"/>
      <c r="O301" s="9"/>
      <c r="P301" s="9"/>
      <c r="Q301" s="9"/>
    </row>
    <row r="302" spans="1:17" ht="31.8" customHeight="1" x14ac:dyDescent="0.25">
      <c r="A302" s="186"/>
      <c r="B302" s="35" t="s">
        <v>444</v>
      </c>
      <c r="C302" s="100" t="s">
        <v>443</v>
      </c>
      <c r="D302" s="35" t="s">
        <v>100</v>
      </c>
      <c r="E302" s="36">
        <v>218</v>
      </c>
      <c r="F302" s="233">
        <v>0</v>
      </c>
      <c r="G302" s="234">
        <f t="shared" si="14"/>
        <v>0</v>
      </c>
      <c r="H302" s="9"/>
      <c r="I302" s="9"/>
      <c r="J302" s="9"/>
      <c r="K302" s="9"/>
      <c r="L302" s="9"/>
      <c r="M302" s="9"/>
      <c r="N302" s="9"/>
      <c r="O302" s="9"/>
      <c r="P302" s="9"/>
      <c r="Q302" s="9"/>
    </row>
    <row r="303" spans="1:17" ht="20.399999999999999" customHeight="1" x14ac:dyDescent="0.25">
      <c r="A303" s="186"/>
      <c r="B303" s="35" t="s">
        <v>445</v>
      </c>
      <c r="C303" s="100" t="s">
        <v>448</v>
      </c>
      <c r="D303" s="35" t="s">
        <v>100</v>
      </c>
      <c r="E303" s="36">
        <v>12</v>
      </c>
      <c r="F303" s="233">
        <v>0</v>
      </c>
      <c r="G303" s="234">
        <f t="shared" si="14"/>
        <v>0</v>
      </c>
      <c r="H303" s="9"/>
      <c r="I303" s="9"/>
      <c r="J303" s="9"/>
      <c r="K303" s="9"/>
      <c r="L303" s="9"/>
      <c r="M303" s="9"/>
      <c r="N303" s="9"/>
      <c r="O303" s="9"/>
      <c r="P303" s="9"/>
      <c r="Q303" s="9"/>
    </row>
    <row r="304" spans="1:17" ht="22.2" customHeight="1" x14ac:dyDescent="0.25">
      <c r="A304" s="186"/>
      <c r="B304" s="35" t="s">
        <v>447</v>
      </c>
      <c r="C304" s="100" t="s">
        <v>450</v>
      </c>
      <c r="D304" s="35" t="s">
        <v>100</v>
      </c>
      <c r="E304" s="36">
        <v>28</v>
      </c>
      <c r="F304" s="233">
        <v>0</v>
      </c>
      <c r="G304" s="234">
        <f t="shared" si="14"/>
        <v>0</v>
      </c>
      <c r="H304" s="9"/>
      <c r="I304" s="9"/>
      <c r="J304" s="9"/>
      <c r="K304" s="9"/>
      <c r="L304" s="9"/>
      <c r="M304" s="9"/>
      <c r="N304" s="9"/>
      <c r="O304" s="9"/>
      <c r="P304" s="9"/>
      <c r="Q304" s="9"/>
    </row>
    <row r="305" spans="1:17" ht="64.2" customHeight="1" thickBot="1" x14ac:dyDescent="0.3">
      <c r="A305" s="186"/>
      <c r="B305" s="35" t="s">
        <v>449</v>
      </c>
      <c r="C305" s="38" t="s">
        <v>677</v>
      </c>
      <c r="D305" s="35" t="s">
        <v>100</v>
      </c>
      <c r="E305" s="72">
        <v>10.5</v>
      </c>
      <c r="F305" s="233">
        <v>0</v>
      </c>
      <c r="G305" s="234">
        <f t="shared" si="14"/>
        <v>0</v>
      </c>
      <c r="H305" s="9"/>
      <c r="I305" s="9"/>
      <c r="J305" s="9"/>
      <c r="K305" s="9"/>
      <c r="L305" s="9"/>
      <c r="M305" s="9"/>
      <c r="N305" s="9"/>
      <c r="O305" s="9"/>
      <c r="P305" s="9"/>
      <c r="Q305" s="9"/>
    </row>
    <row r="306" spans="1:17" ht="20.399999999999999" customHeight="1" thickBot="1" x14ac:dyDescent="0.3">
      <c r="A306" s="188"/>
      <c r="B306" s="43"/>
      <c r="C306" s="44"/>
      <c r="D306" s="45"/>
      <c r="E306" s="46"/>
      <c r="F306" s="47" t="s">
        <v>31</v>
      </c>
      <c r="G306" s="237">
        <f>SUM(G296:G305)</f>
        <v>0</v>
      </c>
      <c r="H306" s="9"/>
      <c r="I306" s="9"/>
      <c r="J306" s="9"/>
      <c r="K306" s="9"/>
      <c r="L306" s="9"/>
      <c r="M306" s="9"/>
      <c r="N306" s="9"/>
      <c r="O306" s="9"/>
      <c r="P306" s="9"/>
      <c r="Q306" s="9"/>
    </row>
    <row r="307" spans="1:17" ht="16.8" customHeight="1" x14ac:dyDescent="0.25">
      <c r="A307" s="186"/>
      <c r="B307" s="54" t="s">
        <v>452</v>
      </c>
      <c r="C307" s="92" t="s">
        <v>453</v>
      </c>
      <c r="D307" s="55"/>
      <c r="E307" s="56"/>
      <c r="F307" s="57"/>
      <c r="G307" s="57"/>
      <c r="H307" s="9"/>
      <c r="I307" s="9"/>
      <c r="J307" s="9"/>
      <c r="K307" s="9"/>
      <c r="L307" s="9"/>
      <c r="M307" s="9"/>
      <c r="N307" s="9"/>
      <c r="O307" s="9"/>
      <c r="P307" s="9"/>
      <c r="Q307" s="9"/>
    </row>
    <row r="308" spans="1:17" ht="33" customHeight="1" x14ac:dyDescent="0.25">
      <c r="A308" s="186"/>
      <c r="B308" s="35" t="s">
        <v>454</v>
      </c>
      <c r="C308" s="100" t="s">
        <v>455</v>
      </c>
      <c r="D308" s="35" t="s">
        <v>40</v>
      </c>
      <c r="E308" s="36">
        <v>56</v>
      </c>
      <c r="F308" s="233">
        <v>0</v>
      </c>
      <c r="G308" s="234">
        <f t="shared" ref="G308:G322" si="15">F308*E308</f>
        <v>0</v>
      </c>
      <c r="H308" s="9"/>
      <c r="I308" s="9"/>
      <c r="J308" s="9"/>
      <c r="K308" s="9"/>
      <c r="L308" s="9"/>
      <c r="M308" s="9"/>
      <c r="N308" s="9"/>
      <c r="O308" s="9"/>
      <c r="P308" s="9"/>
      <c r="Q308" s="9"/>
    </row>
    <row r="309" spans="1:17" ht="34.5" customHeight="1" thickBot="1" x14ac:dyDescent="0.3">
      <c r="A309" s="186"/>
      <c r="B309" s="35" t="s">
        <v>456</v>
      </c>
      <c r="C309" s="100" t="s">
        <v>457</v>
      </c>
      <c r="D309" s="35" t="s">
        <v>100</v>
      </c>
      <c r="E309" s="36">
        <v>4</v>
      </c>
      <c r="F309" s="233">
        <v>0</v>
      </c>
      <c r="G309" s="234">
        <f t="shared" si="15"/>
        <v>0</v>
      </c>
      <c r="H309" s="9"/>
      <c r="I309" s="9"/>
      <c r="J309" s="9"/>
      <c r="K309" s="9"/>
      <c r="L309" s="9"/>
      <c r="M309" s="9"/>
      <c r="N309" s="9"/>
      <c r="O309" s="9"/>
      <c r="P309" s="9"/>
      <c r="Q309" s="9"/>
    </row>
    <row r="310" spans="1:17" s="29" customFormat="1" ht="26.4" customHeight="1" thickBot="1" x14ac:dyDescent="0.3">
      <c r="A310" s="188"/>
      <c r="B310" s="43"/>
      <c r="C310" s="44"/>
      <c r="D310" s="45"/>
      <c r="E310" s="46"/>
      <c r="F310" s="47" t="s">
        <v>31</v>
      </c>
      <c r="G310" s="237">
        <f>SUM(G308:G309)</f>
        <v>0</v>
      </c>
      <c r="H310" s="9"/>
      <c r="I310" s="9"/>
      <c r="J310" s="9"/>
      <c r="K310" s="9"/>
      <c r="L310" s="9"/>
      <c r="M310" s="9"/>
      <c r="N310" s="9"/>
      <c r="O310" s="9"/>
      <c r="P310" s="9"/>
      <c r="Q310" s="9"/>
    </row>
    <row r="311" spans="1:17" ht="19.5" customHeight="1" x14ac:dyDescent="0.25">
      <c r="A311" s="186"/>
      <c r="B311" s="31" t="s">
        <v>458</v>
      </c>
      <c r="C311" s="65" t="s">
        <v>459</v>
      </c>
      <c r="D311" s="35"/>
      <c r="E311" s="53"/>
      <c r="F311" s="37"/>
      <c r="G311" s="57"/>
      <c r="H311" s="9"/>
      <c r="I311" s="9"/>
      <c r="J311" s="9"/>
      <c r="K311" s="9"/>
      <c r="L311" s="9"/>
      <c r="M311" s="9"/>
      <c r="N311" s="9"/>
      <c r="O311" s="9"/>
      <c r="P311" s="9"/>
      <c r="Q311" s="9"/>
    </row>
    <row r="312" spans="1:17" ht="30.6" customHeight="1" x14ac:dyDescent="0.25">
      <c r="A312" s="186"/>
      <c r="B312" s="35" t="s">
        <v>460</v>
      </c>
      <c r="C312" s="100" t="s">
        <v>461</v>
      </c>
      <c r="D312" s="35" t="s">
        <v>40</v>
      </c>
      <c r="E312" s="36">
        <v>521</v>
      </c>
      <c r="F312" s="233">
        <v>0</v>
      </c>
      <c r="G312" s="233">
        <f t="shared" si="15"/>
        <v>0</v>
      </c>
      <c r="H312" s="9"/>
      <c r="I312" s="9"/>
      <c r="J312" s="9"/>
      <c r="K312" s="9"/>
      <c r="L312" s="9"/>
      <c r="M312" s="9"/>
      <c r="N312" s="9"/>
      <c r="O312" s="9"/>
      <c r="P312" s="9"/>
      <c r="Q312" s="9"/>
    </row>
    <row r="313" spans="1:17" ht="33.6" customHeight="1" x14ac:dyDescent="0.25">
      <c r="A313" s="186"/>
      <c r="B313" s="35" t="s">
        <v>462</v>
      </c>
      <c r="C313" s="100" t="s">
        <v>463</v>
      </c>
      <c r="D313" s="35" t="s">
        <v>100</v>
      </c>
      <c r="E313" s="36">
        <v>444</v>
      </c>
      <c r="F313" s="233">
        <v>0</v>
      </c>
      <c r="G313" s="233">
        <f t="shared" si="15"/>
        <v>0</v>
      </c>
      <c r="H313" s="9"/>
      <c r="I313" s="9"/>
      <c r="J313" s="9"/>
      <c r="K313" s="9"/>
      <c r="L313" s="9"/>
      <c r="M313" s="9"/>
      <c r="N313" s="9"/>
      <c r="O313" s="9"/>
      <c r="P313" s="9"/>
      <c r="Q313" s="9"/>
    </row>
    <row r="314" spans="1:17" ht="21" customHeight="1" x14ac:dyDescent="0.25">
      <c r="A314" s="186"/>
      <c r="B314" s="35" t="s">
        <v>464</v>
      </c>
      <c r="C314" s="100" t="s">
        <v>465</v>
      </c>
      <c r="D314" s="35" t="s">
        <v>40</v>
      </c>
      <c r="E314" s="36">
        <v>521</v>
      </c>
      <c r="F314" s="233">
        <v>0</v>
      </c>
      <c r="G314" s="233">
        <f t="shared" si="15"/>
        <v>0</v>
      </c>
      <c r="H314" s="9"/>
      <c r="I314" s="9"/>
      <c r="J314" s="9"/>
      <c r="K314" s="9"/>
      <c r="L314" s="9"/>
      <c r="M314" s="9"/>
      <c r="N314" s="9"/>
      <c r="O314" s="9"/>
      <c r="P314" s="9"/>
      <c r="Q314" s="9"/>
    </row>
    <row r="315" spans="1:17" ht="21" customHeight="1" x14ac:dyDescent="0.25">
      <c r="A315" s="186"/>
      <c r="B315" s="35" t="s">
        <v>466</v>
      </c>
      <c r="C315" s="100" t="s">
        <v>467</v>
      </c>
      <c r="D315" s="35" t="s">
        <v>100</v>
      </c>
      <c r="E315" s="36">
        <v>444</v>
      </c>
      <c r="F315" s="233">
        <v>0</v>
      </c>
      <c r="G315" s="233">
        <f t="shared" si="15"/>
        <v>0</v>
      </c>
      <c r="H315" s="9"/>
      <c r="I315" s="9"/>
      <c r="J315" s="9"/>
      <c r="K315" s="9"/>
      <c r="L315" s="9"/>
      <c r="M315" s="9"/>
      <c r="N315" s="9"/>
      <c r="O315" s="9"/>
      <c r="P315" s="9"/>
      <c r="Q315" s="9"/>
    </row>
    <row r="316" spans="1:17" ht="30" customHeight="1" x14ac:dyDescent="0.25">
      <c r="A316" s="186"/>
      <c r="B316" s="35" t="s">
        <v>468</v>
      </c>
      <c r="C316" s="100" t="s">
        <v>469</v>
      </c>
      <c r="D316" s="35" t="s">
        <v>40</v>
      </c>
      <c r="E316" s="36">
        <v>27</v>
      </c>
      <c r="F316" s="233">
        <v>0</v>
      </c>
      <c r="G316" s="233">
        <f t="shared" si="15"/>
        <v>0</v>
      </c>
      <c r="H316" s="9"/>
      <c r="I316" s="9"/>
      <c r="J316" s="9"/>
      <c r="K316" s="9"/>
      <c r="L316" s="9"/>
      <c r="M316" s="9"/>
      <c r="N316" s="9"/>
      <c r="O316" s="9"/>
      <c r="P316" s="9"/>
      <c r="Q316" s="9"/>
    </row>
    <row r="317" spans="1:17" ht="31.8" customHeight="1" x14ac:dyDescent="0.25">
      <c r="A317" s="186"/>
      <c r="B317" s="35" t="s">
        <v>470</v>
      </c>
      <c r="C317" s="100" t="s">
        <v>469</v>
      </c>
      <c r="D317" s="35" t="s">
        <v>100</v>
      </c>
      <c r="E317" s="36">
        <v>4</v>
      </c>
      <c r="F317" s="233">
        <v>0</v>
      </c>
      <c r="G317" s="233">
        <f t="shared" si="15"/>
        <v>0</v>
      </c>
      <c r="H317" s="9"/>
      <c r="I317" s="9"/>
      <c r="J317" s="9"/>
      <c r="K317" s="9"/>
      <c r="L317" s="9"/>
      <c r="M317" s="9"/>
      <c r="N317" s="9"/>
      <c r="O317" s="9"/>
      <c r="P317" s="9"/>
      <c r="Q317" s="9"/>
    </row>
    <row r="318" spans="1:17" ht="30" customHeight="1" x14ac:dyDescent="0.25">
      <c r="A318" s="186"/>
      <c r="B318" s="35" t="s">
        <v>471</v>
      </c>
      <c r="C318" s="100" t="s">
        <v>472</v>
      </c>
      <c r="D318" s="35" t="s">
        <v>40</v>
      </c>
      <c r="E318" s="36">
        <v>510</v>
      </c>
      <c r="F318" s="233">
        <v>0</v>
      </c>
      <c r="G318" s="233">
        <f t="shared" si="15"/>
        <v>0</v>
      </c>
      <c r="H318" s="9"/>
      <c r="I318" s="9"/>
      <c r="J318" s="9"/>
      <c r="K318" s="9"/>
      <c r="L318" s="9"/>
      <c r="M318" s="9"/>
      <c r="N318" s="9"/>
      <c r="O318" s="9"/>
      <c r="P318" s="9"/>
      <c r="Q318" s="9"/>
    </row>
    <row r="319" spans="1:17" ht="31.8" customHeight="1" x14ac:dyDescent="0.25">
      <c r="A319" s="186"/>
      <c r="B319" s="35" t="s">
        <v>473</v>
      </c>
      <c r="C319" s="100" t="s">
        <v>474</v>
      </c>
      <c r="D319" s="35" t="s">
        <v>100</v>
      </c>
      <c r="E319" s="36">
        <v>148</v>
      </c>
      <c r="F319" s="233">
        <v>0</v>
      </c>
      <c r="G319" s="233">
        <f t="shared" si="15"/>
        <v>0</v>
      </c>
      <c r="H319" s="9"/>
      <c r="I319" s="9"/>
      <c r="J319" s="9"/>
      <c r="K319" s="9"/>
      <c r="L319" s="9"/>
      <c r="M319" s="9"/>
      <c r="N319" s="9"/>
      <c r="O319" s="9"/>
      <c r="P319" s="9"/>
      <c r="Q319" s="9"/>
    </row>
    <row r="320" spans="1:17" ht="30.6" customHeight="1" x14ac:dyDescent="0.25">
      <c r="A320" s="186"/>
      <c r="B320" s="35" t="s">
        <v>475</v>
      </c>
      <c r="C320" s="100" t="s">
        <v>476</v>
      </c>
      <c r="D320" s="35" t="s">
        <v>40</v>
      </c>
      <c r="E320" s="36">
        <v>19</v>
      </c>
      <c r="F320" s="233">
        <v>0</v>
      </c>
      <c r="G320" s="233">
        <f t="shared" si="15"/>
        <v>0</v>
      </c>
      <c r="H320" s="9"/>
      <c r="I320" s="9"/>
      <c r="J320" s="9"/>
      <c r="K320" s="9"/>
      <c r="L320" s="9"/>
      <c r="M320" s="9"/>
      <c r="N320" s="9"/>
      <c r="O320" s="9"/>
      <c r="P320" s="9"/>
      <c r="Q320" s="9"/>
    </row>
    <row r="321" spans="1:17" ht="29.4" customHeight="1" x14ac:dyDescent="0.25">
      <c r="A321" s="186"/>
      <c r="B321" s="35" t="s">
        <v>477</v>
      </c>
      <c r="C321" s="100" t="s">
        <v>478</v>
      </c>
      <c r="D321" s="35" t="s">
        <v>40</v>
      </c>
      <c r="E321" s="36">
        <v>1395</v>
      </c>
      <c r="F321" s="233">
        <v>0</v>
      </c>
      <c r="G321" s="233">
        <f t="shared" si="15"/>
        <v>0</v>
      </c>
      <c r="H321" s="9"/>
      <c r="I321" s="9"/>
      <c r="J321" s="9"/>
      <c r="K321" s="9"/>
      <c r="L321" s="9"/>
      <c r="M321" s="9"/>
      <c r="N321" s="9"/>
      <c r="O321" s="9"/>
      <c r="P321" s="9"/>
      <c r="Q321" s="9"/>
    </row>
    <row r="322" spans="1:17" ht="37.200000000000003" customHeight="1" thickBot="1" x14ac:dyDescent="0.3">
      <c r="A322" s="186"/>
      <c r="B322" s="35" t="s">
        <v>479</v>
      </c>
      <c r="C322" s="106" t="s">
        <v>478</v>
      </c>
      <c r="D322" s="41" t="s">
        <v>100</v>
      </c>
      <c r="E322" s="42">
        <v>115</v>
      </c>
      <c r="F322" s="235">
        <v>0</v>
      </c>
      <c r="G322" s="235">
        <f t="shared" si="15"/>
        <v>0</v>
      </c>
      <c r="H322" s="9"/>
      <c r="I322" s="9"/>
      <c r="J322" s="9"/>
      <c r="K322" s="9"/>
      <c r="L322" s="9"/>
      <c r="M322" s="9"/>
      <c r="N322" s="9"/>
      <c r="O322" s="9"/>
      <c r="P322" s="9"/>
      <c r="Q322" s="9"/>
    </row>
    <row r="323" spans="1:17" ht="18.600000000000001" customHeight="1" thickBot="1" x14ac:dyDescent="0.3">
      <c r="A323" s="201"/>
      <c r="B323" s="107"/>
      <c r="C323" s="108"/>
      <c r="D323" s="109"/>
      <c r="E323" s="110"/>
      <c r="F323" s="111" t="s">
        <v>31</v>
      </c>
      <c r="G323" s="242">
        <f>SUM(G312:G322)</f>
        <v>0</v>
      </c>
      <c r="H323" s="9"/>
      <c r="I323" s="9"/>
      <c r="J323" s="9"/>
      <c r="K323" s="9"/>
      <c r="L323" s="9"/>
      <c r="M323" s="9"/>
      <c r="N323" s="9"/>
      <c r="O323" s="9"/>
      <c r="P323" s="9"/>
      <c r="Q323" s="9"/>
    </row>
    <row r="324" spans="1:17" ht="19.2" customHeight="1" thickBot="1" x14ac:dyDescent="0.3">
      <c r="A324" s="190"/>
      <c r="B324" s="112"/>
      <c r="C324" s="113"/>
      <c r="D324" s="114"/>
      <c r="E324" s="115"/>
      <c r="F324" s="116" t="s">
        <v>803</v>
      </c>
      <c r="G324" s="239">
        <f>+G323+G310+G306</f>
        <v>0</v>
      </c>
      <c r="H324" s="9"/>
      <c r="I324" s="9"/>
      <c r="J324" s="9"/>
      <c r="K324" s="9"/>
      <c r="L324" s="9"/>
      <c r="M324" s="9"/>
      <c r="N324" s="9"/>
      <c r="O324" s="9"/>
      <c r="P324" s="9"/>
      <c r="Q324" s="9"/>
    </row>
    <row r="325" spans="1:17" ht="14.25" customHeight="1" x14ac:dyDescent="0.25">
      <c r="A325" s="187"/>
      <c r="B325" s="168"/>
      <c r="C325" s="168"/>
      <c r="D325" s="168"/>
      <c r="E325" s="169"/>
      <c r="F325" s="170"/>
      <c r="G325" s="191"/>
      <c r="H325" s="9"/>
      <c r="I325" s="9"/>
      <c r="J325" s="9"/>
      <c r="K325" s="9"/>
      <c r="L325" s="9"/>
      <c r="M325" s="9"/>
      <c r="N325" s="9"/>
      <c r="O325" s="9"/>
      <c r="P325" s="9"/>
      <c r="Q325" s="9"/>
    </row>
    <row r="326" spans="1:17" s="164" customFormat="1" ht="25.2" customHeight="1" x14ac:dyDescent="0.25">
      <c r="A326" s="225">
        <v>7</v>
      </c>
      <c r="B326" s="226"/>
      <c r="C326" s="227" t="s">
        <v>699</v>
      </c>
      <c r="D326" s="228"/>
      <c r="E326" s="229"/>
      <c r="F326" s="230"/>
      <c r="G326" s="231"/>
      <c r="H326" s="9"/>
      <c r="I326" s="9"/>
      <c r="J326" s="9"/>
      <c r="K326" s="9"/>
      <c r="L326" s="9"/>
      <c r="M326" s="9"/>
      <c r="N326" s="9"/>
      <c r="O326" s="9"/>
      <c r="P326" s="9"/>
      <c r="Q326" s="9"/>
    </row>
    <row r="327" spans="1:17" s="164" customFormat="1" ht="25.8" customHeight="1" x14ac:dyDescent="0.25">
      <c r="A327" s="186"/>
      <c r="B327" s="54" t="s">
        <v>480</v>
      </c>
      <c r="C327" s="92" t="s">
        <v>780</v>
      </c>
      <c r="D327" s="55"/>
      <c r="E327" s="56"/>
      <c r="F327" s="57"/>
      <c r="G327" s="57"/>
      <c r="H327" s="9"/>
      <c r="I327" s="9"/>
      <c r="J327" s="9"/>
      <c r="K327" s="9"/>
      <c r="L327" s="9"/>
      <c r="M327" s="9"/>
      <c r="N327" s="9"/>
      <c r="O327" s="9"/>
      <c r="P327" s="9"/>
      <c r="Q327" s="9"/>
    </row>
    <row r="328" spans="1:17" s="164" customFormat="1" ht="18" customHeight="1" x14ac:dyDescent="0.25">
      <c r="A328" s="186"/>
      <c r="B328" s="34" t="s">
        <v>482</v>
      </c>
      <c r="C328" s="100" t="s">
        <v>446</v>
      </c>
      <c r="D328" s="35" t="s">
        <v>100</v>
      </c>
      <c r="E328" s="36">
        <v>172</v>
      </c>
      <c r="F328" s="233">
        <v>0</v>
      </c>
      <c r="G328" s="234">
        <f t="shared" ref="G328:G330" si="16">E328*F328</f>
        <v>0</v>
      </c>
      <c r="H328" s="9"/>
      <c r="I328" s="9"/>
      <c r="J328" s="9"/>
      <c r="K328" s="9"/>
      <c r="L328" s="9"/>
      <c r="M328" s="9"/>
      <c r="N328" s="9"/>
      <c r="O328" s="9"/>
      <c r="P328" s="9"/>
      <c r="Q328" s="9"/>
    </row>
    <row r="329" spans="1:17" s="164" customFormat="1" ht="31.8" customHeight="1" x14ac:dyDescent="0.25">
      <c r="A329" s="186"/>
      <c r="B329" s="34" t="s">
        <v>483</v>
      </c>
      <c r="C329" s="38" t="s">
        <v>782</v>
      </c>
      <c r="D329" s="35" t="s">
        <v>100</v>
      </c>
      <c r="E329" s="36">
        <v>81</v>
      </c>
      <c r="F329" s="233">
        <v>0</v>
      </c>
      <c r="G329" s="234">
        <f t="shared" ref="G329" si="17">E329*F329</f>
        <v>0</v>
      </c>
      <c r="H329" s="9"/>
      <c r="I329" s="9"/>
      <c r="J329" s="9"/>
      <c r="K329" s="9"/>
      <c r="L329" s="9"/>
      <c r="M329" s="9"/>
      <c r="N329" s="9"/>
      <c r="O329" s="9"/>
      <c r="P329" s="9"/>
      <c r="Q329" s="9"/>
    </row>
    <row r="330" spans="1:17" s="164" customFormat="1" ht="45.6" customHeight="1" thickBot="1" x14ac:dyDescent="0.3">
      <c r="A330" s="186"/>
      <c r="B330" s="60" t="s">
        <v>485</v>
      </c>
      <c r="C330" s="106" t="s">
        <v>451</v>
      </c>
      <c r="D330" s="41" t="s">
        <v>40</v>
      </c>
      <c r="E330" s="42">
        <v>300</v>
      </c>
      <c r="F330" s="235">
        <v>0</v>
      </c>
      <c r="G330" s="236">
        <f t="shared" si="16"/>
        <v>0</v>
      </c>
      <c r="H330" s="9"/>
      <c r="I330" s="9"/>
      <c r="J330" s="9"/>
      <c r="K330" s="9"/>
      <c r="L330" s="9"/>
      <c r="M330" s="9"/>
      <c r="N330" s="9"/>
      <c r="O330" s="9"/>
      <c r="P330" s="9"/>
      <c r="Q330" s="9"/>
    </row>
    <row r="331" spans="1:17" s="164" customFormat="1" ht="19.8" customHeight="1" thickBot="1" x14ac:dyDescent="0.3">
      <c r="A331" s="202"/>
      <c r="B331" s="180"/>
      <c r="C331" s="181"/>
      <c r="D331" s="182"/>
      <c r="E331" s="183"/>
      <c r="F331" s="184" t="s">
        <v>31</v>
      </c>
      <c r="G331" s="243">
        <f>SUM(G328:G330)</f>
        <v>0</v>
      </c>
      <c r="H331" s="9"/>
      <c r="I331" s="9"/>
      <c r="J331" s="9"/>
      <c r="K331" s="9"/>
      <c r="L331" s="9"/>
      <c r="M331" s="9"/>
      <c r="N331" s="9"/>
      <c r="O331" s="9"/>
      <c r="P331" s="9"/>
      <c r="Q331" s="9"/>
    </row>
    <row r="332" spans="1:17" s="164" customFormat="1" ht="36" customHeight="1" x14ac:dyDescent="0.25">
      <c r="A332" s="187"/>
      <c r="B332" s="54" t="s">
        <v>486</v>
      </c>
      <c r="C332" s="92" t="s">
        <v>781</v>
      </c>
      <c r="D332" s="55"/>
      <c r="E332" s="56"/>
      <c r="F332" s="57"/>
      <c r="G332" s="57"/>
      <c r="H332" s="9"/>
      <c r="I332" s="9"/>
      <c r="J332" s="9"/>
      <c r="K332" s="9"/>
      <c r="L332" s="9"/>
      <c r="M332" s="9"/>
      <c r="N332" s="9"/>
      <c r="O332" s="9"/>
      <c r="P332" s="9"/>
      <c r="Q332" s="9"/>
    </row>
    <row r="333" spans="1:17" s="164" customFormat="1" ht="24.6" customHeight="1" x14ac:dyDescent="0.25">
      <c r="A333" s="187"/>
      <c r="B333" s="34" t="s">
        <v>488</v>
      </c>
      <c r="C333" s="100" t="s">
        <v>446</v>
      </c>
      <c r="D333" s="35" t="s">
        <v>100</v>
      </c>
      <c r="E333" s="36">
        <v>46</v>
      </c>
      <c r="F333" s="234">
        <v>0</v>
      </c>
      <c r="G333" s="234">
        <f>E333*F333</f>
        <v>0</v>
      </c>
      <c r="H333" s="9"/>
      <c r="I333" s="9"/>
      <c r="J333" s="9"/>
      <c r="K333" s="9"/>
      <c r="L333" s="9"/>
      <c r="M333" s="9"/>
      <c r="N333" s="9"/>
      <c r="O333" s="9"/>
      <c r="P333" s="9"/>
      <c r="Q333" s="9"/>
    </row>
    <row r="334" spans="1:17" s="164" customFormat="1" ht="31.2" customHeight="1" x14ac:dyDescent="0.25">
      <c r="A334" s="187"/>
      <c r="B334" s="34" t="s">
        <v>490</v>
      </c>
      <c r="C334" s="38" t="s">
        <v>782</v>
      </c>
      <c r="D334" s="35" t="s">
        <v>100</v>
      </c>
      <c r="E334" s="36">
        <v>46</v>
      </c>
      <c r="F334" s="234">
        <v>0</v>
      </c>
      <c r="G334" s="234">
        <f>E334*F334</f>
        <v>0</v>
      </c>
      <c r="H334" s="9"/>
      <c r="I334" s="9"/>
      <c r="J334" s="9"/>
      <c r="K334" s="9"/>
      <c r="L334" s="9"/>
      <c r="M334" s="9"/>
      <c r="N334" s="9"/>
      <c r="O334" s="9"/>
      <c r="P334" s="9"/>
      <c r="Q334" s="9"/>
    </row>
    <row r="335" spans="1:17" s="164" customFormat="1" thickBot="1" x14ac:dyDescent="0.3">
      <c r="A335" s="187"/>
      <c r="B335" s="60" t="s">
        <v>491</v>
      </c>
      <c r="C335" s="139" t="s">
        <v>86</v>
      </c>
      <c r="D335" s="41" t="s">
        <v>52</v>
      </c>
      <c r="E335" s="42">
        <v>44</v>
      </c>
      <c r="F335" s="236">
        <v>0</v>
      </c>
      <c r="G335" s="236">
        <f>E335*F335</f>
        <v>0</v>
      </c>
      <c r="H335" s="9"/>
      <c r="I335" s="9"/>
      <c r="J335" s="9"/>
      <c r="K335" s="9"/>
      <c r="L335" s="9"/>
      <c r="M335" s="9"/>
      <c r="N335" s="9"/>
      <c r="O335" s="9"/>
      <c r="P335" s="9"/>
      <c r="Q335" s="9"/>
    </row>
    <row r="336" spans="1:17" s="164" customFormat="1" ht="19.2" customHeight="1" thickBot="1" x14ac:dyDescent="0.3">
      <c r="A336" s="188"/>
      <c r="B336" s="43"/>
      <c r="C336" s="44"/>
      <c r="D336" s="45"/>
      <c r="E336" s="46"/>
      <c r="F336" s="47" t="s">
        <v>31</v>
      </c>
      <c r="G336" s="237">
        <f>SUM(G333:G335)</f>
        <v>0</v>
      </c>
      <c r="H336" s="9"/>
      <c r="I336" s="9"/>
      <c r="J336" s="9"/>
      <c r="K336" s="9"/>
      <c r="L336" s="9"/>
      <c r="M336" s="9"/>
      <c r="N336" s="9"/>
      <c r="O336" s="9"/>
      <c r="P336" s="9"/>
      <c r="Q336" s="9"/>
    </row>
    <row r="337" spans="1:17" s="164" customFormat="1" ht="19.2" customHeight="1" thickBot="1" x14ac:dyDescent="0.3">
      <c r="A337" s="195"/>
      <c r="B337" s="117"/>
      <c r="C337" s="118"/>
      <c r="D337" s="119"/>
      <c r="E337" s="120"/>
      <c r="F337" s="121" t="s">
        <v>800</v>
      </c>
      <c r="G337" s="244">
        <f>+G336+G331</f>
        <v>0</v>
      </c>
      <c r="H337" s="9"/>
      <c r="I337" s="9"/>
      <c r="J337" s="9"/>
      <c r="K337" s="9"/>
      <c r="L337" s="9"/>
      <c r="M337" s="9"/>
      <c r="N337" s="9"/>
      <c r="O337" s="9"/>
      <c r="P337" s="9"/>
      <c r="Q337" s="9"/>
    </row>
    <row r="338" spans="1:17" s="164" customFormat="1" ht="19.2" customHeight="1" x14ac:dyDescent="0.25">
      <c r="A338" s="187"/>
      <c r="B338" s="168"/>
      <c r="C338" s="168"/>
      <c r="D338" s="168"/>
      <c r="E338" s="169"/>
      <c r="F338" s="170"/>
      <c r="G338" s="191"/>
      <c r="H338" s="9"/>
      <c r="I338" s="9"/>
      <c r="J338" s="9"/>
      <c r="K338" s="9"/>
      <c r="L338" s="9"/>
      <c r="M338" s="9"/>
      <c r="N338" s="9"/>
      <c r="O338" s="9"/>
      <c r="P338" s="9"/>
      <c r="Q338" s="9"/>
    </row>
    <row r="339" spans="1:17" ht="29.4" customHeight="1" x14ac:dyDescent="0.25">
      <c r="A339" s="225">
        <v>8</v>
      </c>
      <c r="B339" s="226"/>
      <c r="C339" s="227" t="s">
        <v>804</v>
      </c>
      <c r="D339" s="228"/>
      <c r="E339" s="229"/>
      <c r="F339" s="230"/>
      <c r="G339" s="231"/>
      <c r="H339" s="9"/>
      <c r="I339" s="9"/>
      <c r="J339" s="9"/>
      <c r="K339" s="9"/>
      <c r="L339" s="9"/>
      <c r="M339" s="9"/>
      <c r="N339" s="9"/>
      <c r="O339" s="9"/>
      <c r="P339" s="9"/>
      <c r="Q339" s="9"/>
    </row>
    <row r="340" spans="1:17" ht="21" customHeight="1" x14ac:dyDescent="0.25">
      <c r="A340" s="186"/>
      <c r="B340" s="203" t="s">
        <v>535</v>
      </c>
      <c r="C340" s="204" t="s">
        <v>481</v>
      </c>
      <c r="D340" s="205"/>
      <c r="E340" s="206"/>
      <c r="F340" s="207"/>
      <c r="G340" s="208"/>
      <c r="H340" s="9"/>
      <c r="I340" s="9"/>
      <c r="J340" s="9"/>
      <c r="K340" s="9"/>
      <c r="L340" s="9"/>
      <c r="M340" s="9"/>
      <c r="N340" s="9"/>
      <c r="O340" s="9"/>
      <c r="P340" s="9"/>
      <c r="Q340" s="9"/>
    </row>
    <row r="341" spans="1:17" ht="68.400000000000006" customHeight="1" x14ac:dyDescent="0.25">
      <c r="A341" s="186"/>
      <c r="B341" s="205" t="s">
        <v>537</v>
      </c>
      <c r="C341" s="209" t="s">
        <v>783</v>
      </c>
      <c r="D341" s="205" t="s">
        <v>100</v>
      </c>
      <c r="E341" s="210">
        <v>16</v>
      </c>
      <c r="F341" s="245">
        <v>0</v>
      </c>
      <c r="G341" s="246">
        <f>E341*F341</f>
        <v>0</v>
      </c>
      <c r="H341" s="9"/>
      <c r="I341" s="9"/>
      <c r="J341" s="9"/>
      <c r="K341" s="9"/>
      <c r="L341" s="9"/>
      <c r="M341" s="9"/>
      <c r="N341" s="9"/>
      <c r="O341" s="9"/>
      <c r="P341" s="9"/>
      <c r="Q341" s="9"/>
    </row>
    <row r="342" spans="1:17" ht="65.400000000000006" customHeight="1" x14ac:dyDescent="0.25">
      <c r="A342" s="186"/>
      <c r="B342" s="205" t="s">
        <v>539</v>
      </c>
      <c r="C342" s="15" t="s">
        <v>484</v>
      </c>
      <c r="D342" s="8" t="s">
        <v>100</v>
      </c>
      <c r="E342" s="14">
        <v>2</v>
      </c>
      <c r="F342" s="247">
        <v>0</v>
      </c>
      <c r="G342" s="248">
        <f>E342*F342</f>
        <v>0</v>
      </c>
      <c r="H342" s="9"/>
      <c r="I342" s="9"/>
      <c r="J342" s="9"/>
      <c r="K342" s="9"/>
      <c r="L342" s="9"/>
      <c r="M342" s="9"/>
      <c r="N342" s="9"/>
      <c r="O342" s="9"/>
      <c r="P342" s="9"/>
      <c r="Q342" s="9"/>
    </row>
    <row r="343" spans="1:17" ht="94.8" customHeight="1" thickBot="1" x14ac:dyDescent="0.3">
      <c r="A343" s="186"/>
      <c r="B343" s="205" t="s">
        <v>541</v>
      </c>
      <c r="C343" s="15" t="s">
        <v>622</v>
      </c>
      <c r="D343" s="8" t="s">
        <v>100</v>
      </c>
      <c r="E343" s="14">
        <v>27</v>
      </c>
      <c r="F343" s="247">
        <v>0</v>
      </c>
      <c r="G343" s="246">
        <f>E343*F343</f>
        <v>0</v>
      </c>
      <c r="H343" s="9"/>
      <c r="I343" s="9"/>
      <c r="J343" s="9"/>
      <c r="K343" s="9"/>
      <c r="L343" s="9"/>
      <c r="M343" s="9"/>
      <c r="N343" s="9"/>
      <c r="O343" s="9"/>
      <c r="P343" s="9"/>
      <c r="Q343" s="9"/>
    </row>
    <row r="344" spans="1:17" ht="18.75" customHeight="1" thickBot="1" x14ac:dyDescent="0.3">
      <c r="A344" s="213"/>
      <c r="B344" s="10"/>
      <c r="C344" s="11"/>
      <c r="D344" s="12"/>
      <c r="E344" s="13"/>
      <c r="F344" s="214" t="s">
        <v>31</v>
      </c>
      <c r="G344" s="249">
        <f>SUM(G341:G343)</f>
        <v>0</v>
      </c>
      <c r="H344" s="9"/>
      <c r="I344" s="9"/>
      <c r="J344" s="9"/>
      <c r="K344" s="9"/>
      <c r="L344" s="9"/>
      <c r="M344" s="9"/>
      <c r="N344" s="9"/>
      <c r="O344" s="9"/>
      <c r="P344" s="9"/>
      <c r="Q344" s="9"/>
    </row>
    <row r="345" spans="1:17" ht="21.75" customHeight="1" x14ac:dyDescent="0.25">
      <c r="A345" s="186"/>
      <c r="B345" s="175" t="s">
        <v>555</v>
      </c>
      <c r="C345" s="176" t="s">
        <v>487</v>
      </c>
      <c r="D345" s="177"/>
      <c r="E345" s="178"/>
      <c r="F345" s="179"/>
      <c r="G345" s="215"/>
      <c r="H345" s="9"/>
      <c r="I345" s="9"/>
      <c r="J345" s="9"/>
      <c r="K345" s="9"/>
      <c r="L345" s="9"/>
      <c r="M345" s="9"/>
      <c r="N345" s="9"/>
      <c r="O345" s="9"/>
      <c r="P345" s="9"/>
      <c r="Q345" s="9"/>
    </row>
    <row r="346" spans="1:17" ht="54" customHeight="1" x14ac:dyDescent="0.25">
      <c r="A346" s="186"/>
      <c r="B346" s="35" t="s">
        <v>557</v>
      </c>
      <c r="C346" s="100" t="s">
        <v>489</v>
      </c>
      <c r="D346" s="35" t="s">
        <v>28</v>
      </c>
      <c r="E346" s="72">
        <v>20</v>
      </c>
      <c r="F346" s="233">
        <v>0</v>
      </c>
      <c r="G346" s="233">
        <f t="shared" ref="G346:G354" si="18">E346*F346</f>
        <v>0</v>
      </c>
      <c r="H346" s="9"/>
      <c r="I346" s="9"/>
      <c r="J346" s="9"/>
      <c r="K346" s="9"/>
      <c r="L346" s="9"/>
      <c r="M346" s="9"/>
      <c r="N346" s="9"/>
      <c r="O346" s="9"/>
      <c r="P346" s="9"/>
      <c r="Q346" s="9"/>
    </row>
    <row r="347" spans="1:17" ht="66" customHeight="1" x14ac:dyDescent="0.25">
      <c r="A347" s="186"/>
      <c r="B347" s="35" t="s">
        <v>559</v>
      </c>
      <c r="C347" s="100" t="s">
        <v>644</v>
      </c>
      <c r="D347" s="35" t="s">
        <v>28</v>
      </c>
      <c r="E347" s="72">
        <v>1</v>
      </c>
      <c r="F347" s="233">
        <v>0</v>
      </c>
      <c r="G347" s="233">
        <f t="shared" si="18"/>
        <v>0</v>
      </c>
      <c r="H347" s="9"/>
      <c r="I347" s="9"/>
      <c r="J347" s="9"/>
      <c r="K347" s="9"/>
      <c r="L347" s="9"/>
      <c r="M347" s="9"/>
      <c r="N347" s="9"/>
      <c r="O347" s="9"/>
      <c r="P347" s="9"/>
      <c r="Q347" s="9"/>
    </row>
    <row r="348" spans="1:17" ht="61.8" customHeight="1" x14ac:dyDescent="0.25">
      <c r="A348" s="186"/>
      <c r="B348" s="35" t="s">
        <v>561</v>
      </c>
      <c r="C348" s="100" t="s">
        <v>492</v>
      </c>
      <c r="D348" s="35" t="s">
        <v>28</v>
      </c>
      <c r="E348" s="72">
        <v>1</v>
      </c>
      <c r="F348" s="233">
        <v>0</v>
      </c>
      <c r="G348" s="233">
        <f t="shared" si="18"/>
        <v>0</v>
      </c>
      <c r="H348" s="9"/>
      <c r="I348" s="9"/>
      <c r="J348" s="9"/>
      <c r="K348" s="9"/>
      <c r="L348" s="9"/>
      <c r="M348" s="9"/>
      <c r="N348" s="9"/>
      <c r="O348" s="9"/>
      <c r="P348" s="9"/>
      <c r="Q348" s="9"/>
    </row>
    <row r="349" spans="1:17" ht="66" customHeight="1" x14ac:dyDescent="0.25">
      <c r="A349" s="186"/>
      <c r="B349" s="35" t="s">
        <v>563</v>
      </c>
      <c r="C349" s="100" t="s">
        <v>493</v>
      </c>
      <c r="D349" s="35" t="s">
        <v>28</v>
      </c>
      <c r="E349" s="72">
        <v>1</v>
      </c>
      <c r="F349" s="233">
        <v>0</v>
      </c>
      <c r="G349" s="233">
        <f t="shared" si="18"/>
        <v>0</v>
      </c>
      <c r="H349" s="9"/>
      <c r="I349" s="9"/>
      <c r="J349" s="9"/>
      <c r="K349" s="9"/>
      <c r="L349" s="9"/>
      <c r="M349" s="9"/>
      <c r="N349" s="9"/>
      <c r="O349" s="9"/>
      <c r="P349" s="9"/>
      <c r="Q349" s="9"/>
    </row>
    <row r="350" spans="1:17" ht="69" customHeight="1" x14ac:dyDescent="0.25">
      <c r="A350" s="186"/>
      <c r="B350" s="35" t="s">
        <v>565</v>
      </c>
      <c r="C350" s="100" t="s">
        <v>494</v>
      </c>
      <c r="D350" s="35" t="s">
        <v>28</v>
      </c>
      <c r="E350" s="72">
        <v>1</v>
      </c>
      <c r="F350" s="233">
        <v>0</v>
      </c>
      <c r="G350" s="233">
        <f t="shared" si="18"/>
        <v>0</v>
      </c>
      <c r="H350" s="9"/>
      <c r="I350" s="9"/>
      <c r="J350" s="9"/>
      <c r="K350" s="9"/>
      <c r="L350" s="9"/>
      <c r="M350" s="9"/>
      <c r="N350" s="9"/>
      <c r="O350" s="9"/>
      <c r="P350" s="9"/>
      <c r="Q350" s="9"/>
    </row>
    <row r="351" spans="1:17" ht="69" customHeight="1" x14ac:dyDescent="0.25">
      <c r="A351" s="186"/>
      <c r="B351" s="35" t="s">
        <v>567</v>
      </c>
      <c r="C351" s="100" t="s">
        <v>495</v>
      </c>
      <c r="D351" s="35" t="s">
        <v>28</v>
      </c>
      <c r="E351" s="72">
        <v>1</v>
      </c>
      <c r="F351" s="233">
        <v>0</v>
      </c>
      <c r="G351" s="233">
        <f t="shared" si="18"/>
        <v>0</v>
      </c>
      <c r="H351" s="9"/>
      <c r="I351" s="9"/>
      <c r="J351" s="9"/>
      <c r="K351" s="9"/>
      <c r="L351" s="9"/>
      <c r="M351" s="9"/>
      <c r="N351" s="9"/>
      <c r="O351" s="9"/>
      <c r="P351" s="9"/>
      <c r="Q351" s="9"/>
    </row>
    <row r="352" spans="1:17" ht="59.4" customHeight="1" x14ac:dyDescent="0.25">
      <c r="A352" s="186"/>
      <c r="B352" s="35" t="s">
        <v>569</v>
      </c>
      <c r="C352" s="100" t="s">
        <v>496</v>
      </c>
      <c r="D352" s="35" t="s">
        <v>28</v>
      </c>
      <c r="E352" s="72">
        <v>1</v>
      </c>
      <c r="F352" s="233">
        <v>0</v>
      </c>
      <c r="G352" s="233">
        <f t="shared" si="18"/>
        <v>0</v>
      </c>
      <c r="H352" s="9"/>
      <c r="I352" s="9"/>
      <c r="J352" s="9"/>
      <c r="K352" s="9"/>
      <c r="L352" s="9"/>
      <c r="M352" s="9"/>
      <c r="N352" s="9"/>
      <c r="O352" s="9"/>
      <c r="P352" s="9"/>
      <c r="Q352" s="9"/>
    </row>
    <row r="353" spans="1:17" ht="61.2" customHeight="1" x14ac:dyDescent="0.25">
      <c r="A353" s="186"/>
      <c r="B353" s="35" t="s">
        <v>571</v>
      </c>
      <c r="C353" s="100" t="s">
        <v>497</v>
      </c>
      <c r="D353" s="35" t="s">
        <v>28</v>
      </c>
      <c r="E353" s="72">
        <v>1</v>
      </c>
      <c r="F353" s="233">
        <v>0</v>
      </c>
      <c r="G353" s="233">
        <f t="shared" si="18"/>
        <v>0</v>
      </c>
      <c r="H353" s="9"/>
      <c r="I353" s="9"/>
      <c r="J353" s="9"/>
      <c r="K353" s="9"/>
      <c r="L353" s="9"/>
      <c r="M353" s="9"/>
      <c r="N353" s="9"/>
      <c r="O353" s="9"/>
      <c r="P353" s="9"/>
      <c r="Q353" s="9"/>
    </row>
    <row r="354" spans="1:17" ht="64.8" customHeight="1" thickBot="1" x14ac:dyDescent="0.3">
      <c r="A354" s="186"/>
      <c r="B354" s="41" t="s">
        <v>573</v>
      </c>
      <c r="C354" s="106" t="s">
        <v>498</v>
      </c>
      <c r="D354" s="41" t="s">
        <v>28</v>
      </c>
      <c r="E354" s="88">
        <v>1</v>
      </c>
      <c r="F354" s="235">
        <v>0</v>
      </c>
      <c r="G354" s="235">
        <f t="shared" si="18"/>
        <v>0</v>
      </c>
      <c r="H354" s="9"/>
      <c r="I354" s="9"/>
      <c r="J354" s="9"/>
      <c r="K354" s="9"/>
      <c r="L354" s="9"/>
      <c r="M354" s="9"/>
      <c r="N354" s="9"/>
      <c r="O354" s="9"/>
      <c r="P354" s="9"/>
      <c r="Q354" s="9"/>
    </row>
    <row r="355" spans="1:17" ht="24" customHeight="1" thickBot="1" x14ac:dyDescent="0.3">
      <c r="A355" s="188"/>
      <c r="B355" s="43"/>
      <c r="C355" s="44"/>
      <c r="D355" s="45"/>
      <c r="E355" s="46"/>
      <c r="F355" s="47" t="s">
        <v>31</v>
      </c>
      <c r="G355" s="237">
        <f>SUM(G346:G354)</f>
        <v>0</v>
      </c>
      <c r="H355" s="9"/>
      <c r="I355" s="9"/>
      <c r="J355" s="9"/>
      <c r="K355" s="9"/>
      <c r="L355" s="9"/>
      <c r="M355" s="9"/>
      <c r="N355" s="9"/>
      <c r="O355" s="9"/>
      <c r="P355" s="9"/>
      <c r="Q355" s="9"/>
    </row>
    <row r="356" spans="1:17" ht="21" customHeight="1" x14ac:dyDescent="0.25">
      <c r="A356" s="186"/>
      <c r="B356" s="203" t="s">
        <v>700</v>
      </c>
      <c r="C356" s="204" t="s">
        <v>499</v>
      </c>
      <c r="D356" s="205"/>
      <c r="E356" s="206"/>
      <c r="F356" s="207"/>
      <c r="G356" s="208"/>
      <c r="H356" s="9"/>
      <c r="I356" s="9"/>
      <c r="J356" s="9"/>
      <c r="K356" s="9"/>
      <c r="L356" s="9"/>
      <c r="M356" s="9"/>
      <c r="N356" s="9"/>
      <c r="O356" s="9"/>
      <c r="P356" s="9"/>
      <c r="Q356" s="9"/>
    </row>
    <row r="357" spans="1:17" ht="82.5" customHeight="1" x14ac:dyDescent="0.25">
      <c r="A357" s="186"/>
      <c r="B357" s="8" t="s">
        <v>701</v>
      </c>
      <c r="C357" s="7" t="s">
        <v>500</v>
      </c>
      <c r="D357" s="8" t="s">
        <v>28</v>
      </c>
      <c r="E357" s="14">
        <v>1</v>
      </c>
      <c r="F357" s="247">
        <v>0</v>
      </c>
      <c r="G357" s="248">
        <f t="shared" ref="G357:G370" si="19">E357*F357</f>
        <v>0</v>
      </c>
      <c r="H357" s="9"/>
      <c r="I357" s="9"/>
      <c r="J357" s="9"/>
      <c r="K357" s="9"/>
      <c r="L357" s="9"/>
      <c r="M357" s="9"/>
      <c r="N357" s="9"/>
      <c r="O357" s="9"/>
      <c r="P357" s="9"/>
      <c r="Q357" s="9"/>
    </row>
    <row r="358" spans="1:17" ht="108.75" customHeight="1" x14ac:dyDescent="0.25">
      <c r="A358" s="186"/>
      <c r="B358" s="8" t="s">
        <v>702</v>
      </c>
      <c r="C358" s="7" t="s">
        <v>671</v>
      </c>
      <c r="D358" s="8" t="s">
        <v>28</v>
      </c>
      <c r="E358" s="14">
        <v>1</v>
      </c>
      <c r="F358" s="247">
        <v>0</v>
      </c>
      <c r="G358" s="248">
        <f t="shared" si="19"/>
        <v>0</v>
      </c>
      <c r="H358" s="9"/>
      <c r="I358" s="9"/>
      <c r="J358" s="9"/>
      <c r="K358" s="9"/>
      <c r="L358" s="9"/>
      <c r="M358" s="9"/>
      <c r="N358" s="9"/>
      <c r="O358" s="9"/>
      <c r="P358" s="9"/>
      <c r="Q358" s="9"/>
    </row>
    <row r="359" spans="1:17" ht="96" customHeight="1" x14ac:dyDescent="0.25">
      <c r="A359" s="186"/>
      <c r="B359" s="8" t="s">
        <v>703</v>
      </c>
      <c r="C359" s="7" t="s">
        <v>501</v>
      </c>
      <c r="D359" s="8" t="s">
        <v>28</v>
      </c>
      <c r="E359" s="14">
        <v>1</v>
      </c>
      <c r="F359" s="247">
        <v>0</v>
      </c>
      <c r="G359" s="248">
        <f t="shared" si="19"/>
        <v>0</v>
      </c>
      <c r="H359" s="9"/>
      <c r="I359" s="9"/>
      <c r="J359" s="9"/>
      <c r="K359" s="9"/>
      <c r="L359" s="9"/>
      <c r="M359" s="9"/>
      <c r="N359" s="9"/>
      <c r="O359" s="9"/>
      <c r="P359" s="9"/>
      <c r="Q359" s="9"/>
    </row>
    <row r="360" spans="1:17" ht="97.5" customHeight="1" x14ac:dyDescent="0.25">
      <c r="A360" s="186"/>
      <c r="B360" s="8" t="s">
        <v>704</v>
      </c>
      <c r="C360" s="7" t="s">
        <v>502</v>
      </c>
      <c r="D360" s="8" t="s">
        <v>28</v>
      </c>
      <c r="E360" s="14">
        <v>3</v>
      </c>
      <c r="F360" s="247">
        <v>0</v>
      </c>
      <c r="G360" s="248">
        <f t="shared" si="19"/>
        <v>0</v>
      </c>
      <c r="H360" s="9"/>
      <c r="I360" s="9"/>
      <c r="J360" s="9"/>
      <c r="K360" s="9"/>
      <c r="L360" s="9"/>
      <c r="M360" s="9"/>
      <c r="N360" s="9"/>
      <c r="O360" s="9"/>
      <c r="P360" s="9"/>
      <c r="Q360" s="9"/>
    </row>
    <row r="361" spans="1:17" ht="99" customHeight="1" x14ac:dyDescent="0.25">
      <c r="A361" s="186"/>
      <c r="B361" s="8" t="s">
        <v>705</v>
      </c>
      <c r="C361" s="7" t="s">
        <v>503</v>
      </c>
      <c r="D361" s="8" t="s">
        <v>28</v>
      </c>
      <c r="E361" s="14">
        <v>1</v>
      </c>
      <c r="F361" s="247">
        <v>0</v>
      </c>
      <c r="G361" s="248">
        <f t="shared" si="19"/>
        <v>0</v>
      </c>
      <c r="H361" s="9"/>
      <c r="I361" s="9"/>
      <c r="J361" s="9"/>
      <c r="K361" s="9"/>
      <c r="L361" s="9"/>
      <c r="M361" s="9"/>
      <c r="N361" s="9"/>
      <c r="O361" s="9"/>
      <c r="P361" s="9"/>
      <c r="Q361" s="9"/>
    </row>
    <row r="362" spans="1:17" ht="93" customHeight="1" x14ac:dyDescent="0.25">
      <c r="A362" s="186"/>
      <c r="B362" s="8" t="s">
        <v>706</v>
      </c>
      <c r="C362" s="7" t="s">
        <v>504</v>
      </c>
      <c r="D362" s="8" t="s">
        <v>28</v>
      </c>
      <c r="E362" s="14">
        <v>1</v>
      </c>
      <c r="F362" s="247">
        <v>0</v>
      </c>
      <c r="G362" s="248">
        <f t="shared" si="19"/>
        <v>0</v>
      </c>
      <c r="H362" s="9"/>
      <c r="I362" s="9"/>
      <c r="J362" s="9"/>
      <c r="K362" s="9"/>
      <c r="L362" s="9"/>
      <c r="M362" s="9"/>
      <c r="N362" s="9"/>
      <c r="O362" s="9"/>
      <c r="P362" s="9"/>
      <c r="Q362" s="9"/>
    </row>
    <row r="363" spans="1:17" ht="99" customHeight="1" x14ac:dyDescent="0.25">
      <c r="A363" s="186"/>
      <c r="B363" s="8" t="s">
        <v>707</v>
      </c>
      <c r="C363" s="7" t="s">
        <v>505</v>
      </c>
      <c r="D363" s="8" t="s">
        <v>28</v>
      </c>
      <c r="E363" s="14">
        <v>1</v>
      </c>
      <c r="F363" s="247">
        <v>0</v>
      </c>
      <c r="G363" s="248">
        <f t="shared" si="19"/>
        <v>0</v>
      </c>
      <c r="H363" s="9"/>
      <c r="I363" s="9"/>
      <c r="J363" s="9"/>
      <c r="K363" s="9"/>
      <c r="L363" s="9"/>
      <c r="M363" s="9"/>
      <c r="N363" s="9"/>
      <c r="O363" s="9"/>
      <c r="P363" s="9"/>
      <c r="Q363" s="9"/>
    </row>
    <row r="364" spans="1:17" ht="105" customHeight="1" x14ac:dyDescent="0.25">
      <c r="A364" s="186"/>
      <c r="B364" s="8" t="s">
        <v>708</v>
      </c>
      <c r="C364" s="7" t="s">
        <v>506</v>
      </c>
      <c r="D364" s="8" t="s">
        <v>28</v>
      </c>
      <c r="E364" s="14">
        <v>1</v>
      </c>
      <c r="F364" s="247">
        <v>0</v>
      </c>
      <c r="G364" s="248">
        <f t="shared" si="19"/>
        <v>0</v>
      </c>
      <c r="H364" s="9"/>
      <c r="I364" s="9"/>
      <c r="J364" s="9"/>
      <c r="K364" s="9"/>
      <c r="L364" s="9"/>
      <c r="M364" s="9"/>
      <c r="N364" s="9"/>
      <c r="O364" s="9"/>
      <c r="P364" s="9"/>
      <c r="Q364" s="9"/>
    </row>
    <row r="365" spans="1:17" ht="72" x14ac:dyDescent="0.25">
      <c r="A365" s="186"/>
      <c r="B365" s="8" t="s">
        <v>709</v>
      </c>
      <c r="C365" s="17" t="s">
        <v>507</v>
      </c>
      <c r="D365" s="8" t="s">
        <v>28</v>
      </c>
      <c r="E365" s="14">
        <v>1</v>
      </c>
      <c r="F365" s="247">
        <v>0</v>
      </c>
      <c r="G365" s="248">
        <f t="shared" si="19"/>
        <v>0</v>
      </c>
      <c r="H365" s="9"/>
      <c r="I365" s="9"/>
      <c r="J365" s="9"/>
      <c r="K365" s="9"/>
      <c r="L365" s="9"/>
      <c r="M365" s="9"/>
      <c r="N365" s="9"/>
      <c r="O365" s="9"/>
      <c r="P365" s="9"/>
      <c r="Q365" s="9"/>
    </row>
    <row r="366" spans="1:17" ht="86.4" x14ac:dyDescent="0.25">
      <c r="A366" s="186"/>
      <c r="B366" s="8" t="s">
        <v>710</v>
      </c>
      <c r="C366" s="17" t="s">
        <v>508</v>
      </c>
      <c r="D366" s="8" t="s">
        <v>28</v>
      </c>
      <c r="E366" s="14">
        <v>1</v>
      </c>
      <c r="F366" s="247">
        <v>0</v>
      </c>
      <c r="G366" s="248">
        <f t="shared" si="19"/>
        <v>0</v>
      </c>
      <c r="H366" s="9"/>
      <c r="I366" s="9"/>
      <c r="J366" s="9"/>
      <c r="K366" s="9"/>
      <c r="L366" s="9"/>
      <c r="M366" s="9"/>
      <c r="N366" s="9"/>
      <c r="O366" s="9"/>
      <c r="P366" s="9"/>
      <c r="Q366" s="9"/>
    </row>
    <row r="367" spans="1:17" ht="77.400000000000006" customHeight="1" x14ac:dyDescent="0.25">
      <c r="A367" s="186"/>
      <c r="B367" s="8" t="s">
        <v>711</v>
      </c>
      <c r="C367" s="7" t="s">
        <v>509</v>
      </c>
      <c r="D367" s="8" t="s">
        <v>28</v>
      </c>
      <c r="E367" s="14">
        <v>1</v>
      </c>
      <c r="F367" s="247">
        <v>0</v>
      </c>
      <c r="G367" s="248">
        <f t="shared" si="19"/>
        <v>0</v>
      </c>
      <c r="H367" s="9"/>
      <c r="I367" s="9"/>
      <c r="J367" s="9"/>
      <c r="K367" s="9"/>
      <c r="L367" s="9"/>
      <c r="M367" s="9"/>
      <c r="N367" s="9"/>
      <c r="O367" s="9"/>
      <c r="P367" s="9"/>
      <c r="Q367" s="9"/>
    </row>
    <row r="368" spans="1:17" ht="76.2" customHeight="1" x14ac:dyDescent="0.25">
      <c r="A368" s="186"/>
      <c r="B368" s="8" t="s">
        <v>712</v>
      </c>
      <c r="C368" s="7" t="s">
        <v>510</v>
      </c>
      <c r="D368" s="8" t="s">
        <v>28</v>
      </c>
      <c r="E368" s="14">
        <v>1</v>
      </c>
      <c r="F368" s="247">
        <v>0</v>
      </c>
      <c r="G368" s="248">
        <f t="shared" si="19"/>
        <v>0</v>
      </c>
      <c r="H368" s="9"/>
      <c r="I368" s="9"/>
      <c r="J368" s="9"/>
      <c r="K368" s="9"/>
      <c r="L368" s="9"/>
      <c r="M368" s="9"/>
      <c r="N368" s="9"/>
      <c r="O368" s="9"/>
      <c r="P368" s="9"/>
      <c r="Q368" s="9"/>
    </row>
    <row r="369" spans="1:17" ht="98.25" customHeight="1" x14ac:dyDescent="0.25">
      <c r="A369" s="186"/>
      <c r="B369" s="8" t="s">
        <v>713</v>
      </c>
      <c r="C369" s="7" t="s">
        <v>511</v>
      </c>
      <c r="D369" s="8" t="s">
        <v>28</v>
      </c>
      <c r="E369" s="14">
        <v>1</v>
      </c>
      <c r="F369" s="247">
        <v>0</v>
      </c>
      <c r="G369" s="248">
        <f t="shared" si="19"/>
        <v>0</v>
      </c>
      <c r="H369" s="9"/>
      <c r="I369" s="9"/>
      <c r="J369" s="9"/>
      <c r="K369" s="9"/>
      <c r="L369" s="9"/>
      <c r="M369" s="9"/>
      <c r="N369" s="9"/>
      <c r="O369" s="9"/>
      <c r="P369" s="9"/>
      <c r="Q369" s="9"/>
    </row>
    <row r="370" spans="1:17" ht="63.75" customHeight="1" thickBot="1" x14ac:dyDescent="0.3">
      <c r="A370" s="186"/>
      <c r="B370" s="8" t="s">
        <v>714</v>
      </c>
      <c r="C370" s="7" t="s">
        <v>512</v>
      </c>
      <c r="D370" s="8" t="s">
        <v>28</v>
      </c>
      <c r="E370" s="14">
        <v>1</v>
      </c>
      <c r="F370" s="247">
        <v>0</v>
      </c>
      <c r="G370" s="248">
        <f t="shared" si="19"/>
        <v>0</v>
      </c>
      <c r="H370" s="9"/>
      <c r="I370" s="9"/>
      <c r="J370" s="9"/>
      <c r="K370" s="9"/>
      <c r="L370" s="9"/>
      <c r="M370" s="9"/>
      <c r="N370" s="9"/>
      <c r="O370" s="9"/>
      <c r="P370" s="9"/>
      <c r="Q370" s="9"/>
    </row>
    <row r="371" spans="1:17" ht="21.6" customHeight="1" thickBot="1" x14ac:dyDescent="0.3">
      <c r="A371" s="216"/>
      <c r="B371" s="125"/>
      <c r="C371" s="126"/>
      <c r="D371" s="127"/>
      <c r="E371" s="128"/>
      <c r="F371" s="129" t="s">
        <v>31</v>
      </c>
      <c r="G371" s="250">
        <f>SUM(G357:G370)</f>
        <v>0</v>
      </c>
      <c r="H371" s="9"/>
      <c r="I371" s="9"/>
      <c r="J371" s="9"/>
      <c r="K371" s="9"/>
      <c r="L371" s="9"/>
      <c r="M371" s="9"/>
      <c r="N371" s="9"/>
      <c r="O371" s="9"/>
      <c r="P371" s="9"/>
      <c r="Q371" s="9"/>
    </row>
    <row r="372" spans="1:17" ht="20.399999999999999" customHeight="1" x14ac:dyDescent="0.25">
      <c r="A372" s="186"/>
      <c r="B372" s="203" t="s">
        <v>715</v>
      </c>
      <c r="C372" s="204" t="s">
        <v>513</v>
      </c>
      <c r="D372" s="205"/>
      <c r="E372" s="206"/>
      <c r="F372" s="16"/>
      <c r="G372" s="211"/>
      <c r="H372" s="9"/>
      <c r="I372" s="9"/>
      <c r="J372" s="9"/>
      <c r="K372" s="9"/>
      <c r="L372" s="9"/>
      <c r="M372" s="9"/>
      <c r="N372" s="9"/>
      <c r="O372" s="9"/>
      <c r="P372" s="9"/>
      <c r="Q372" s="9"/>
    </row>
    <row r="373" spans="1:17" ht="33.6" customHeight="1" x14ac:dyDescent="0.25">
      <c r="A373" s="186"/>
      <c r="B373" s="8" t="s">
        <v>716</v>
      </c>
      <c r="C373" s="15" t="s">
        <v>514</v>
      </c>
      <c r="D373" s="8" t="s">
        <v>40</v>
      </c>
      <c r="E373" s="14">
        <f>(2.42+2.5+1+1+1+1)*1.2</f>
        <v>10.703999999999999</v>
      </c>
      <c r="F373" s="247">
        <v>0</v>
      </c>
      <c r="G373" s="212">
        <f t="shared" ref="G373:G392" si="20">E373*F373</f>
        <v>0</v>
      </c>
      <c r="H373" s="9"/>
      <c r="I373" s="9"/>
      <c r="J373" s="9"/>
      <c r="K373" s="9"/>
      <c r="L373" s="9"/>
      <c r="M373" s="9"/>
      <c r="N373" s="9"/>
      <c r="O373" s="9"/>
      <c r="P373" s="9"/>
      <c r="Q373" s="9"/>
    </row>
    <row r="374" spans="1:17" ht="49.8" customHeight="1" x14ac:dyDescent="0.25">
      <c r="A374" s="186"/>
      <c r="B374" s="8" t="s">
        <v>717</v>
      </c>
      <c r="C374" s="15" t="s">
        <v>515</v>
      </c>
      <c r="D374" s="8" t="s">
        <v>28</v>
      </c>
      <c r="E374" s="14">
        <v>2</v>
      </c>
      <c r="F374" s="247">
        <v>0</v>
      </c>
      <c r="G374" s="212">
        <f t="shared" si="20"/>
        <v>0</v>
      </c>
      <c r="H374" s="9"/>
      <c r="I374" s="9"/>
      <c r="J374" s="9"/>
      <c r="K374" s="9"/>
      <c r="L374" s="9"/>
      <c r="M374" s="9"/>
      <c r="N374" s="9"/>
      <c r="O374" s="9"/>
      <c r="P374" s="9"/>
      <c r="Q374" s="9"/>
    </row>
    <row r="375" spans="1:17" ht="62.4" customHeight="1" x14ac:dyDescent="0.25">
      <c r="A375" s="186"/>
      <c r="B375" s="8" t="s">
        <v>718</v>
      </c>
      <c r="C375" s="15" t="s">
        <v>516</v>
      </c>
      <c r="D375" s="8" t="s">
        <v>28</v>
      </c>
      <c r="E375" s="14">
        <v>3</v>
      </c>
      <c r="F375" s="247">
        <v>0</v>
      </c>
      <c r="G375" s="248">
        <f t="shared" si="20"/>
        <v>0</v>
      </c>
      <c r="H375" s="9"/>
      <c r="I375" s="9"/>
      <c r="J375" s="9"/>
      <c r="K375" s="9"/>
      <c r="L375" s="9"/>
      <c r="M375" s="9"/>
      <c r="N375" s="9"/>
      <c r="O375" s="9"/>
      <c r="P375" s="9"/>
      <c r="Q375" s="9"/>
    </row>
    <row r="376" spans="1:17" ht="46.2" customHeight="1" x14ac:dyDescent="0.25">
      <c r="A376" s="186"/>
      <c r="B376" s="8" t="s">
        <v>719</v>
      </c>
      <c r="C376" s="15" t="s">
        <v>517</v>
      </c>
      <c r="D376" s="8" t="s">
        <v>28</v>
      </c>
      <c r="E376" s="14">
        <v>2</v>
      </c>
      <c r="F376" s="247">
        <v>0</v>
      </c>
      <c r="G376" s="248">
        <f t="shared" si="20"/>
        <v>0</v>
      </c>
      <c r="H376" s="9"/>
      <c r="I376" s="9"/>
      <c r="J376" s="9"/>
      <c r="K376" s="9"/>
      <c r="L376" s="9"/>
      <c r="M376" s="9"/>
      <c r="N376" s="9"/>
      <c r="O376" s="9"/>
      <c r="P376" s="9"/>
      <c r="Q376" s="9"/>
    </row>
    <row r="377" spans="1:17" ht="39" customHeight="1" x14ac:dyDescent="0.25">
      <c r="A377" s="186"/>
      <c r="B377" s="8" t="s">
        <v>720</v>
      </c>
      <c r="C377" s="7" t="s">
        <v>518</v>
      </c>
      <c r="D377" s="8" t="s">
        <v>28</v>
      </c>
      <c r="E377" s="14">
        <v>4</v>
      </c>
      <c r="F377" s="247">
        <v>0</v>
      </c>
      <c r="G377" s="248">
        <f t="shared" si="20"/>
        <v>0</v>
      </c>
      <c r="H377" s="9"/>
      <c r="I377" s="9"/>
      <c r="J377" s="9"/>
      <c r="K377" s="9"/>
      <c r="L377" s="9"/>
      <c r="M377" s="9"/>
      <c r="N377" s="9"/>
      <c r="O377" s="9"/>
      <c r="P377" s="9"/>
      <c r="Q377" s="9"/>
    </row>
    <row r="378" spans="1:17" ht="32.4" customHeight="1" x14ac:dyDescent="0.25">
      <c r="A378" s="186"/>
      <c r="B378" s="8" t="s">
        <v>721</v>
      </c>
      <c r="C378" s="7" t="s">
        <v>519</v>
      </c>
      <c r="D378" s="8" t="s">
        <v>28</v>
      </c>
      <c r="E378" s="14">
        <v>2</v>
      </c>
      <c r="F378" s="247">
        <v>0</v>
      </c>
      <c r="G378" s="248">
        <f t="shared" si="20"/>
        <v>0</v>
      </c>
      <c r="H378" s="9"/>
      <c r="I378" s="9"/>
      <c r="J378" s="9"/>
      <c r="K378" s="9"/>
      <c r="L378" s="9"/>
      <c r="M378" s="9"/>
      <c r="N378" s="9"/>
      <c r="O378" s="9"/>
      <c r="P378" s="9"/>
      <c r="Q378" s="9"/>
    </row>
    <row r="379" spans="1:17" ht="44.4" customHeight="1" x14ac:dyDescent="0.25">
      <c r="A379" s="186"/>
      <c r="B379" s="8" t="s">
        <v>722</v>
      </c>
      <c r="C379" s="7" t="s">
        <v>520</v>
      </c>
      <c r="D379" s="8" t="s">
        <v>28</v>
      </c>
      <c r="E379" s="14">
        <v>4</v>
      </c>
      <c r="F379" s="247">
        <v>0</v>
      </c>
      <c r="G379" s="248">
        <f t="shared" si="20"/>
        <v>0</v>
      </c>
      <c r="H379" s="9"/>
      <c r="I379" s="9"/>
      <c r="J379" s="9"/>
      <c r="K379" s="9"/>
      <c r="L379" s="9"/>
      <c r="M379" s="9"/>
      <c r="N379" s="9"/>
      <c r="O379" s="9"/>
      <c r="P379" s="9"/>
      <c r="Q379" s="9"/>
    </row>
    <row r="380" spans="1:17" ht="28.8" x14ac:dyDescent="0.25">
      <c r="A380" s="186"/>
      <c r="B380" s="8" t="s">
        <v>723</v>
      </c>
      <c r="C380" s="7" t="s">
        <v>521</v>
      </c>
      <c r="D380" s="8" t="s">
        <v>28</v>
      </c>
      <c r="E380" s="14">
        <v>6</v>
      </c>
      <c r="F380" s="247">
        <v>0</v>
      </c>
      <c r="G380" s="248">
        <f t="shared" si="20"/>
        <v>0</v>
      </c>
      <c r="H380" s="9"/>
      <c r="I380" s="9"/>
      <c r="J380" s="9"/>
      <c r="K380" s="9"/>
      <c r="L380" s="9"/>
      <c r="M380" s="9"/>
      <c r="N380" s="9"/>
      <c r="O380" s="9"/>
      <c r="P380" s="9"/>
      <c r="Q380" s="9"/>
    </row>
    <row r="381" spans="1:17" ht="43.2" x14ac:dyDescent="0.25">
      <c r="A381" s="186"/>
      <c r="B381" s="8" t="s">
        <v>724</v>
      </c>
      <c r="C381" s="7" t="s">
        <v>522</v>
      </c>
      <c r="D381" s="8" t="s">
        <v>28</v>
      </c>
      <c r="E381" s="14">
        <v>3</v>
      </c>
      <c r="F381" s="247">
        <v>0</v>
      </c>
      <c r="G381" s="248">
        <f t="shared" si="20"/>
        <v>0</v>
      </c>
      <c r="H381" s="9"/>
      <c r="I381" s="9"/>
      <c r="J381" s="9"/>
      <c r="K381" s="9"/>
      <c r="L381" s="9"/>
      <c r="M381" s="9"/>
      <c r="N381" s="9"/>
      <c r="O381" s="9"/>
      <c r="P381" s="9"/>
      <c r="Q381" s="9"/>
    </row>
    <row r="382" spans="1:17" ht="43.2" x14ac:dyDescent="0.25">
      <c r="A382" s="186"/>
      <c r="B382" s="8" t="s">
        <v>725</v>
      </c>
      <c r="C382" s="7" t="s">
        <v>523</v>
      </c>
      <c r="D382" s="8" t="s">
        <v>28</v>
      </c>
      <c r="E382" s="14">
        <v>2</v>
      </c>
      <c r="F382" s="247">
        <v>0</v>
      </c>
      <c r="G382" s="248">
        <f t="shared" si="20"/>
        <v>0</v>
      </c>
      <c r="H382" s="9"/>
      <c r="I382" s="9"/>
      <c r="J382" s="9"/>
      <c r="K382" s="9"/>
      <c r="L382" s="9"/>
      <c r="M382" s="9"/>
      <c r="N382" s="9"/>
      <c r="O382" s="9"/>
      <c r="P382" s="9"/>
      <c r="Q382" s="9"/>
    </row>
    <row r="383" spans="1:17" ht="28.8" x14ac:dyDescent="0.25">
      <c r="A383" s="186"/>
      <c r="B383" s="8" t="s">
        <v>726</v>
      </c>
      <c r="C383" s="7" t="s">
        <v>524</v>
      </c>
      <c r="D383" s="8" t="s">
        <v>28</v>
      </c>
      <c r="E383" s="14">
        <v>20</v>
      </c>
      <c r="F383" s="247">
        <v>0</v>
      </c>
      <c r="G383" s="248">
        <f t="shared" si="20"/>
        <v>0</v>
      </c>
      <c r="H383" s="9"/>
      <c r="I383" s="9"/>
      <c r="J383" s="9"/>
      <c r="K383" s="9"/>
      <c r="L383" s="9"/>
      <c r="M383" s="9"/>
      <c r="N383" s="9"/>
      <c r="O383" s="9"/>
      <c r="P383" s="9"/>
      <c r="Q383" s="9"/>
    </row>
    <row r="384" spans="1:17" ht="28.8" x14ac:dyDescent="0.25">
      <c r="A384" s="186"/>
      <c r="B384" s="8" t="s">
        <v>727</v>
      </c>
      <c r="C384" s="7" t="s">
        <v>525</v>
      </c>
      <c r="D384" s="8" t="s">
        <v>28</v>
      </c>
      <c r="E384" s="14">
        <v>6</v>
      </c>
      <c r="F384" s="247">
        <v>0</v>
      </c>
      <c r="G384" s="248">
        <f t="shared" si="20"/>
        <v>0</v>
      </c>
      <c r="H384" s="9"/>
      <c r="I384" s="9"/>
      <c r="J384" s="9"/>
      <c r="K384" s="9"/>
      <c r="L384" s="9"/>
      <c r="M384" s="9"/>
      <c r="N384" s="9"/>
      <c r="O384" s="9"/>
      <c r="P384" s="9"/>
      <c r="Q384" s="9"/>
    </row>
    <row r="385" spans="1:17" ht="28.8" x14ac:dyDescent="0.25">
      <c r="A385" s="186"/>
      <c r="B385" s="8" t="s">
        <v>728</v>
      </c>
      <c r="C385" s="7" t="s">
        <v>526</v>
      </c>
      <c r="D385" s="8" t="s">
        <v>28</v>
      </c>
      <c r="E385" s="14">
        <v>1</v>
      </c>
      <c r="F385" s="247">
        <v>0</v>
      </c>
      <c r="G385" s="248">
        <f t="shared" si="20"/>
        <v>0</v>
      </c>
      <c r="H385" s="9"/>
      <c r="I385" s="9"/>
      <c r="J385" s="9"/>
      <c r="K385" s="9"/>
      <c r="L385" s="9"/>
      <c r="M385" s="9"/>
      <c r="N385" s="9"/>
      <c r="O385" s="9"/>
      <c r="P385" s="9"/>
      <c r="Q385" s="9"/>
    </row>
    <row r="386" spans="1:17" ht="28.8" x14ac:dyDescent="0.25">
      <c r="A386" s="186"/>
      <c r="B386" s="8" t="s">
        <v>729</v>
      </c>
      <c r="C386" s="7" t="s">
        <v>527</v>
      </c>
      <c r="D386" s="8" t="s">
        <v>28</v>
      </c>
      <c r="E386" s="14">
        <v>1</v>
      </c>
      <c r="F386" s="247">
        <v>0</v>
      </c>
      <c r="G386" s="248">
        <f t="shared" si="20"/>
        <v>0</v>
      </c>
      <c r="H386" s="9"/>
      <c r="I386" s="9"/>
      <c r="J386" s="9"/>
      <c r="K386" s="9"/>
      <c r="L386" s="9"/>
      <c r="M386" s="9"/>
      <c r="N386" s="9"/>
      <c r="O386" s="9"/>
      <c r="P386" s="9"/>
      <c r="Q386" s="9"/>
    </row>
    <row r="387" spans="1:17" ht="28.8" x14ac:dyDescent="0.25">
      <c r="A387" s="186"/>
      <c r="B387" s="8" t="s">
        <v>730</v>
      </c>
      <c r="C387" s="7" t="s">
        <v>528</v>
      </c>
      <c r="D387" s="8" t="s">
        <v>28</v>
      </c>
      <c r="E387" s="14">
        <v>2</v>
      </c>
      <c r="F387" s="247">
        <v>0</v>
      </c>
      <c r="G387" s="248">
        <f t="shared" si="20"/>
        <v>0</v>
      </c>
      <c r="H387" s="9"/>
      <c r="I387" s="9"/>
      <c r="J387" s="9"/>
      <c r="K387" s="9"/>
      <c r="L387" s="9"/>
      <c r="M387" s="9"/>
      <c r="N387" s="9"/>
      <c r="O387" s="9"/>
      <c r="P387" s="9"/>
      <c r="Q387" s="9"/>
    </row>
    <row r="388" spans="1:17" ht="28.8" x14ac:dyDescent="0.25">
      <c r="A388" s="186"/>
      <c r="B388" s="8" t="s">
        <v>731</v>
      </c>
      <c r="C388" s="7" t="s">
        <v>529</v>
      </c>
      <c r="D388" s="8" t="s">
        <v>28</v>
      </c>
      <c r="E388" s="14">
        <v>2</v>
      </c>
      <c r="F388" s="247">
        <v>0</v>
      </c>
      <c r="G388" s="248">
        <f t="shared" si="20"/>
        <v>0</v>
      </c>
      <c r="H388" s="9"/>
      <c r="I388" s="9"/>
      <c r="J388" s="9"/>
      <c r="K388" s="9"/>
      <c r="L388" s="9"/>
      <c r="M388" s="9"/>
      <c r="N388" s="9"/>
      <c r="O388" s="9"/>
      <c r="P388" s="9"/>
      <c r="Q388" s="9"/>
    </row>
    <row r="389" spans="1:17" ht="64.5" customHeight="1" x14ac:dyDescent="0.25">
      <c r="A389" s="186"/>
      <c r="B389" s="8" t="s">
        <v>732</v>
      </c>
      <c r="C389" s="7" t="s">
        <v>530</v>
      </c>
      <c r="D389" s="8" t="s">
        <v>40</v>
      </c>
      <c r="E389" s="14">
        <v>6</v>
      </c>
      <c r="F389" s="247">
        <v>0</v>
      </c>
      <c r="G389" s="248">
        <f t="shared" si="20"/>
        <v>0</v>
      </c>
      <c r="H389" s="9"/>
      <c r="I389" s="9"/>
      <c r="J389" s="9"/>
      <c r="K389" s="9"/>
      <c r="L389" s="9"/>
      <c r="M389" s="9"/>
      <c r="N389" s="9"/>
      <c r="O389" s="9"/>
      <c r="P389" s="9"/>
      <c r="Q389" s="9"/>
    </row>
    <row r="390" spans="1:17" ht="64.2" customHeight="1" x14ac:dyDescent="0.25">
      <c r="A390" s="186"/>
      <c r="B390" s="8" t="s">
        <v>733</v>
      </c>
      <c r="C390" s="7" t="s">
        <v>531</v>
      </c>
      <c r="D390" s="8" t="s">
        <v>28</v>
      </c>
      <c r="E390" s="14">
        <v>3.6</v>
      </c>
      <c r="F390" s="247">
        <v>0</v>
      </c>
      <c r="G390" s="248">
        <f t="shared" si="20"/>
        <v>0</v>
      </c>
      <c r="H390" s="9"/>
      <c r="I390" s="9"/>
      <c r="J390" s="9"/>
      <c r="K390" s="9"/>
      <c r="L390" s="9"/>
      <c r="M390" s="9"/>
      <c r="N390" s="9"/>
      <c r="O390" s="9"/>
      <c r="P390" s="9"/>
      <c r="Q390" s="9"/>
    </row>
    <row r="391" spans="1:17" ht="64.8" customHeight="1" x14ac:dyDescent="0.25">
      <c r="A391" s="186"/>
      <c r="B391" s="8" t="s">
        <v>734</v>
      </c>
      <c r="C391" s="7" t="s">
        <v>532</v>
      </c>
      <c r="D391" s="8" t="s">
        <v>28</v>
      </c>
      <c r="E391" s="14">
        <v>2.5</v>
      </c>
      <c r="F391" s="251">
        <v>0</v>
      </c>
      <c r="G391" s="248">
        <f t="shared" si="20"/>
        <v>0</v>
      </c>
      <c r="H391" s="9"/>
      <c r="I391" s="9"/>
      <c r="J391" s="9"/>
      <c r="K391" s="9"/>
      <c r="L391" s="9"/>
      <c r="M391" s="9"/>
      <c r="N391" s="9"/>
      <c r="O391" s="9"/>
      <c r="P391" s="9"/>
      <c r="Q391" s="9"/>
    </row>
    <row r="392" spans="1:17" ht="63" customHeight="1" thickBot="1" x14ac:dyDescent="0.3">
      <c r="A392" s="186"/>
      <c r="B392" s="8" t="s">
        <v>735</v>
      </c>
      <c r="C392" s="123" t="s">
        <v>533</v>
      </c>
      <c r="D392" s="122" t="s">
        <v>28</v>
      </c>
      <c r="E392" s="124">
        <v>1</v>
      </c>
      <c r="F392" s="252">
        <v>0</v>
      </c>
      <c r="G392" s="253">
        <f t="shared" si="20"/>
        <v>0</v>
      </c>
      <c r="H392" s="9"/>
      <c r="I392" s="9"/>
      <c r="J392" s="9"/>
      <c r="K392" s="9"/>
      <c r="L392" s="9"/>
      <c r="M392" s="9"/>
      <c r="N392" s="9"/>
      <c r="O392" s="9"/>
      <c r="P392" s="9"/>
      <c r="Q392" s="9"/>
    </row>
    <row r="393" spans="1:17" ht="19.2" customHeight="1" thickBot="1" x14ac:dyDescent="0.3">
      <c r="A393" s="201"/>
      <c r="B393" s="107"/>
      <c r="C393" s="108"/>
      <c r="D393" s="109"/>
      <c r="E393" s="110"/>
      <c r="F393" s="111" t="s">
        <v>31</v>
      </c>
      <c r="G393" s="242">
        <f>SUM(G373:G392)</f>
        <v>0</v>
      </c>
      <c r="H393" s="9"/>
      <c r="I393" s="9"/>
      <c r="J393" s="9"/>
      <c r="K393" s="9"/>
      <c r="L393" s="9"/>
      <c r="M393" s="9"/>
      <c r="N393" s="9"/>
      <c r="O393" s="9"/>
      <c r="P393" s="9"/>
      <c r="Q393" s="9"/>
    </row>
    <row r="394" spans="1:17" ht="21" customHeight="1" thickBot="1" x14ac:dyDescent="0.3">
      <c r="A394" s="190"/>
      <c r="B394" s="112"/>
      <c r="C394" s="113"/>
      <c r="D394" s="114"/>
      <c r="E394" s="115"/>
      <c r="F394" s="116" t="s">
        <v>805</v>
      </c>
      <c r="G394" s="239">
        <f>+G393+G371+G355+G344</f>
        <v>0</v>
      </c>
      <c r="H394" s="9"/>
      <c r="I394" s="9"/>
      <c r="J394" s="9"/>
      <c r="K394" s="9"/>
      <c r="L394" s="9"/>
      <c r="M394" s="9"/>
      <c r="N394" s="9"/>
      <c r="O394" s="9"/>
      <c r="P394" s="9"/>
      <c r="Q394" s="9"/>
    </row>
    <row r="395" spans="1:17" ht="14.25" customHeight="1" x14ac:dyDescent="0.25">
      <c r="A395" s="187"/>
      <c r="B395" s="168"/>
      <c r="C395" s="168"/>
      <c r="D395" s="168"/>
      <c r="E395" s="169"/>
      <c r="F395" s="170"/>
      <c r="G395" s="191"/>
      <c r="H395" s="9"/>
      <c r="I395" s="9"/>
      <c r="J395" s="9"/>
      <c r="K395" s="9"/>
      <c r="L395" s="9"/>
      <c r="M395" s="9"/>
      <c r="N395" s="9"/>
      <c r="O395" s="9"/>
      <c r="P395" s="9"/>
      <c r="Q395" s="9"/>
    </row>
    <row r="396" spans="1:17" ht="27.75" customHeight="1" thickBot="1" x14ac:dyDescent="0.3">
      <c r="A396" s="225">
        <v>9</v>
      </c>
      <c r="B396" s="226"/>
      <c r="C396" s="227" t="s">
        <v>534</v>
      </c>
      <c r="D396" s="228"/>
      <c r="E396" s="229"/>
      <c r="F396" s="230"/>
      <c r="G396" s="231"/>
      <c r="H396" s="9"/>
      <c r="I396" s="9"/>
      <c r="J396" s="9"/>
      <c r="K396" s="9"/>
      <c r="L396" s="9"/>
      <c r="M396" s="9"/>
      <c r="N396" s="9"/>
      <c r="O396" s="9"/>
      <c r="P396" s="9"/>
      <c r="Q396" s="9"/>
    </row>
    <row r="397" spans="1:17" ht="53.4" customHeight="1" x14ac:dyDescent="0.25">
      <c r="A397" s="335"/>
      <c r="B397" s="333" t="s">
        <v>583</v>
      </c>
      <c r="C397" s="149" t="s">
        <v>612</v>
      </c>
      <c r="D397" s="132"/>
      <c r="E397" s="130"/>
      <c r="F397" s="131"/>
      <c r="G397" s="133"/>
      <c r="H397" s="9"/>
      <c r="I397" s="9"/>
      <c r="J397" s="9"/>
      <c r="K397" s="9"/>
      <c r="L397" s="9"/>
      <c r="M397" s="9"/>
      <c r="N397" s="9"/>
      <c r="O397" s="9"/>
      <c r="P397" s="9"/>
      <c r="Q397" s="9"/>
    </row>
    <row r="398" spans="1:17" ht="21" customHeight="1" x14ac:dyDescent="0.25">
      <c r="A398" s="336"/>
      <c r="B398" s="334"/>
      <c r="C398" s="134" t="s">
        <v>536</v>
      </c>
      <c r="D398" s="132"/>
      <c r="E398" s="130"/>
      <c r="F398" s="131"/>
      <c r="G398" s="133"/>
      <c r="H398" s="9"/>
      <c r="I398" s="9"/>
      <c r="J398" s="9"/>
      <c r="K398" s="9"/>
      <c r="L398" s="9"/>
      <c r="M398" s="9"/>
      <c r="N398" s="9"/>
      <c r="O398" s="9"/>
      <c r="P398" s="9"/>
      <c r="Q398" s="9"/>
    </row>
    <row r="399" spans="1:17" ht="57.6" x14ac:dyDescent="0.25">
      <c r="A399" s="186"/>
      <c r="B399" s="30" t="s">
        <v>584</v>
      </c>
      <c r="C399" s="38" t="s">
        <v>538</v>
      </c>
      <c r="D399" s="35" t="s">
        <v>28</v>
      </c>
      <c r="E399" s="72">
        <v>1</v>
      </c>
      <c r="F399" s="234">
        <v>0</v>
      </c>
      <c r="G399" s="234">
        <f t="shared" ref="G399:G413" si="21">F399*E399</f>
        <v>0</v>
      </c>
      <c r="H399" s="9"/>
      <c r="I399" s="9"/>
      <c r="J399" s="9"/>
      <c r="K399" s="9"/>
      <c r="L399" s="9"/>
      <c r="M399" s="9"/>
      <c r="N399" s="9"/>
      <c r="O399" s="9"/>
      <c r="P399" s="9"/>
      <c r="Q399" s="9"/>
    </row>
    <row r="400" spans="1:17" ht="78.75" customHeight="1" x14ac:dyDescent="0.25">
      <c r="A400" s="186"/>
      <c r="B400" s="30" t="s">
        <v>585</v>
      </c>
      <c r="C400" s="38" t="s">
        <v>540</v>
      </c>
      <c r="D400" s="35" t="s">
        <v>28</v>
      </c>
      <c r="E400" s="72">
        <v>5</v>
      </c>
      <c r="F400" s="234">
        <v>0</v>
      </c>
      <c r="G400" s="234">
        <f t="shared" si="21"/>
        <v>0</v>
      </c>
      <c r="H400" s="9"/>
      <c r="I400" s="9"/>
      <c r="J400" s="9"/>
      <c r="K400" s="9"/>
      <c r="L400" s="9"/>
      <c r="M400" s="9"/>
      <c r="N400" s="9"/>
      <c r="O400" s="9"/>
      <c r="P400" s="9"/>
      <c r="Q400" s="9"/>
    </row>
    <row r="401" spans="1:17" ht="57.6" x14ac:dyDescent="0.25">
      <c r="A401" s="186"/>
      <c r="B401" s="30" t="s">
        <v>587</v>
      </c>
      <c r="C401" s="38" t="s">
        <v>542</v>
      </c>
      <c r="D401" s="35" t="s">
        <v>28</v>
      </c>
      <c r="E401" s="72">
        <v>2</v>
      </c>
      <c r="F401" s="234">
        <v>0</v>
      </c>
      <c r="G401" s="234">
        <f t="shared" si="21"/>
        <v>0</v>
      </c>
      <c r="H401" s="9"/>
      <c r="I401" s="9"/>
      <c r="J401" s="9"/>
      <c r="K401" s="9"/>
      <c r="L401" s="9"/>
      <c r="M401" s="9"/>
      <c r="N401" s="9"/>
      <c r="O401" s="9"/>
      <c r="P401" s="9"/>
      <c r="Q401" s="9"/>
    </row>
    <row r="402" spans="1:17" ht="72" x14ac:dyDescent="0.25">
      <c r="A402" s="186"/>
      <c r="B402" s="30" t="s">
        <v>589</v>
      </c>
      <c r="C402" s="38" t="s">
        <v>543</v>
      </c>
      <c r="D402" s="35" t="s">
        <v>28</v>
      </c>
      <c r="E402" s="72">
        <v>1</v>
      </c>
      <c r="F402" s="234">
        <v>0</v>
      </c>
      <c r="G402" s="234">
        <f t="shared" si="21"/>
        <v>0</v>
      </c>
      <c r="H402" s="9"/>
      <c r="I402" s="9"/>
      <c r="J402" s="9"/>
      <c r="K402" s="9"/>
      <c r="L402" s="9"/>
      <c r="M402" s="9"/>
      <c r="N402" s="9"/>
      <c r="O402" s="9"/>
      <c r="P402" s="9"/>
      <c r="Q402" s="9"/>
    </row>
    <row r="403" spans="1:17" ht="57.6" x14ac:dyDescent="0.25">
      <c r="A403" s="186"/>
      <c r="B403" s="30" t="s">
        <v>591</v>
      </c>
      <c r="C403" s="38" t="s">
        <v>544</v>
      </c>
      <c r="D403" s="35" t="s">
        <v>28</v>
      </c>
      <c r="E403" s="72">
        <v>1</v>
      </c>
      <c r="F403" s="234">
        <v>0</v>
      </c>
      <c r="G403" s="234">
        <f t="shared" si="21"/>
        <v>0</v>
      </c>
      <c r="H403" s="9"/>
      <c r="I403" s="9"/>
      <c r="J403" s="9"/>
      <c r="K403" s="9"/>
      <c r="L403" s="9"/>
      <c r="M403" s="9"/>
      <c r="N403" s="9"/>
      <c r="O403" s="9"/>
      <c r="P403" s="9"/>
      <c r="Q403" s="9"/>
    </row>
    <row r="404" spans="1:17" ht="67.5" customHeight="1" x14ac:dyDescent="0.25">
      <c r="A404" s="186"/>
      <c r="B404" s="30" t="s">
        <v>593</v>
      </c>
      <c r="C404" s="38" t="s">
        <v>545</v>
      </c>
      <c r="D404" s="35" t="s">
        <v>28</v>
      </c>
      <c r="E404" s="72">
        <v>1</v>
      </c>
      <c r="F404" s="234">
        <v>0</v>
      </c>
      <c r="G404" s="234">
        <f t="shared" si="21"/>
        <v>0</v>
      </c>
      <c r="H404" s="9"/>
      <c r="I404" s="9"/>
      <c r="J404" s="9"/>
      <c r="K404" s="9"/>
      <c r="L404" s="9"/>
      <c r="M404" s="9"/>
      <c r="N404" s="9"/>
      <c r="O404" s="9"/>
      <c r="P404" s="9"/>
      <c r="Q404" s="9"/>
    </row>
    <row r="405" spans="1:17" ht="72" customHeight="1" x14ac:dyDescent="0.25">
      <c r="A405" s="186"/>
      <c r="B405" s="30" t="s">
        <v>595</v>
      </c>
      <c r="C405" s="38" t="s">
        <v>546</v>
      </c>
      <c r="D405" s="35" t="s">
        <v>28</v>
      </c>
      <c r="E405" s="72">
        <v>1</v>
      </c>
      <c r="F405" s="234">
        <v>0</v>
      </c>
      <c r="G405" s="234">
        <f t="shared" si="21"/>
        <v>0</v>
      </c>
      <c r="H405" s="9"/>
      <c r="I405" s="9"/>
      <c r="J405" s="9"/>
      <c r="K405" s="9"/>
      <c r="L405" s="9"/>
      <c r="M405" s="9"/>
      <c r="N405" s="9"/>
      <c r="O405" s="9"/>
      <c r="P405" s="9"/>
      <c r="Q405" s="9"/>
    </row>
    <row r="406" spans="1:17" ht="40.799999999999997" customHeight="1" x14ac:dyDescent="0.25">
      <c r="A406" s="186"/>
      <c r="B406" s="30" t="s">
        <v>596</v>
      </c>
      <c r="C406" s="38" t="s">
        <v>547</v>
      </c>
      <c r="D406" s="35" t="s">
        <v>28</v>
      </c>
      <c r="E406" s="72">
        <v>2</v>
      </c>
      <c r="F406" s="234">
        <v>0</v>
      </c>
      <c r="G406" s="234">
        <f t="shared" si="21"/>
        <v>0</v>
      </c>
      <c r="H406" s="9"/>
      <c r="I406" s="9"/>
      <c r="J406" s="9"/>
      <c r="K406" s="9"/>
      <c r="L406" s="9"/>
      <c r="M406" s="9"/>
      <c r="N406" s="9"/>
      <c r="O406" s="9"/>
      <c r="P406" s="9"/>
      <c r="Q406" s="9"/>
    </row>
    <row r="407" spans="1:17" ht="72" x14ac:dyDescent="0.25">
      <c r="A407" s="186"/>
      <c r="B407" s="30" t="s">
        <v>597</v>
      </c>
      <c r="C407" s="38" t="s">
        <v>548</v>
      </c>
      <c r="D407" s="35" t="s">
        <v>28</v>
      </c>
      <c r="E407" s="72">
        <v>6</v>
      </c>
      <c r="F407" s="234">
        <v>0</v>
      </c>
      <c r="G407" s="234">
        <f t="shared" si="21"/>
        <v>0</v>
      </c>
      <c r="H407" s="9"/>
      <c r="I407" s="9"/>
      <c r="J407" s="9"/>
      <c r="K407" s="9"/>
      <c r="L407" s="9"/>
      <c r="M407" s="9"/>
      <c r="N407" s="9"/>
      <c r="O407" s="9"/>
      <c r="P407" s="9"/>
      <c r="Q407" s="9"/>
    </row>
    <row r="408" spans="1:17" ht="63" customHeight="1" x14ac:dyDescent="0.25">
      <c r="A408" s="186"/>
      <c r="B408" s="30" t="s">
        <v>599</v>
      </c>
      <c r="C408" s="38" t="s">
        <v>549</v>
      </c>
      <c r="D408" s="35" t="s">
        <v>28</v>
      </c>
      <c r="E408" s="72">
        <v>3</v>
      </c>
      <c r="F408" s="234">
        <v>0</v>
      </c>
      <c r="G408" s="234">
        <f t="shared" si="21"/>
        <v>0</v>
      </c>
      <c r="H408" s="9"/>
      <c r="I408" s="9"/>
      <c r="J408" s="9"/>
      <c r="K408" s="9"/>
      <c r="L408" s="9"/>
      <c r="M408" s="9"/>
      <c r="N408" s="9"/>
      <c r="O408" s="9"/>
      <c r="P408" s="9"/>
      <c r="Q408" s="9"/>
    </row>
    <row r="409" spans="1:17" ht="52.8" customHeight="1" x14ac:dyDescent="0.25">
      <c r="A409" s="186"/>
      <c r="B409" s="30" t="s">
        <v>600</v>
      </c>
      <c r="C409" s="38" t="s">
        <v>550</v>
      </c>
      <c r="D409" s="35" t="s">
        <v>28</v>
      </c>
      <c r="E409" s="72">
        <v>1</v>
      </c>
      <c r="F409" s="234">
        <v>0</v>
      </c>
      <c r="G409" s="234">
        <f t="shared" si="21"/>
        <v>0</v>
      </c>
      <c r="H409" s="9"/>
      <c r="I409" s="9"/>
      <c r="J409" s="9"/>
      <c r="K409" s="9"/>
      <c r="L409" s="9"/>
      <c r="M409" s="9"/>
      <c r="N409" s="9"/>
      <c r="O409" s="9"/>
      <c r="P409" s="9"/>
      <c r="Q409" s="9"/>
    </row>
    <row r="410" spans="1:17" ht="76.8" customHeight="1" x14ac:dyDescent="0.25">
      <c r="A410" s="186"/>
      <c r="B410" s="30" t="s">
        <v>602</v>
      </c>
      <c r="C410" s="38" t="s">
        <v>551</v>
      </c>
      <c r="D410" s="35" t="s">
        <v>28</v>
      </c>
      <c r="E410" s="72">
        <v>1</v>
      </c>
      <c r="F410" s="234">
        <v>0</v>
      </c>
      <c r="G410" s="234">
        <f t="shared" si="21"/>
        <v>0</v>
      </c>
      <c r="H410" s="9"/>
      <c r="I410" s="9"/>
      <c r="J410" s="9"/>
      <c r="K410" s="9"/>
      <c r="L410" s="9"/>
      <c r="M410" s="9"/>
      <c r="N410" s="9"/>
      <c r="O410" s="9"/>
      <c r="P410" s="9"/>
      <c r="Q410" s="9"/>
    </row>
    <row r="411" spans="1:17" ht="63.6" customHeight="1" x14ac:dyDescent="0.25">
      <c r="A411" s="186"/>
      <c r="B411" s="30" t="s">
        <v>603</v>
      </c>
      <c r="C411" s="38" t="s">
        <v>552</v>
      </c>
      <c r="D411" s="35" t="s">
        <v>28</v>
      </c>
      <c r="E411" s="72">
        <v>1</v>
      </c>
      <c r="F411" s="234">
        <v>0</v>
      </c>
      <c r="G411" s="234">
        <f t="shared" si="21"/>
        <v>0</v>
      </c>
      <c r="H411" s="9"/>
      <c r="I411" s="9"/>
      <c r="J411" s="9"/>
      <c r="K411" s="9"/>
      <c r="L411" s="9"/>
      <c r="M411" s="9"/>
      <c r="N411" s="9"/>
      <c r="O411" s="9"/>
      <c r="P411" s="9"/>
      <c r="Q411" s="9"/>
    </row>
    <row r="412" spans="1:17" ht="40.799999999999997" customHeight="1" x14ac:dyDescent="0.25">
      <c r="A412" s="186"/>
      <c r="B412" s="30" t="s">
        <v>736</v>
      </c>
      <c r="C412" s="38" t="s">
        <v>553</v>
      </c>
      <c r="D412" s="35" t="s">
        <v>28</v>
      </c>
      <c r="E412" s="72">
        <v>1</v>
      </c>
      <c r="F412" s="234">
        <v>0</v>
      </c>
      <c r="G412" s="234">
        <f t="shared" si="21"/>
        <v>0</v>
      </c>
      <c r="H412" s="9"/>
      <c r="I412" s="9"/>
      <c r="J412" s="9"/>
      <c r="K412" s="9"/>
      <c r="L412" s="9"/>
      <c r="M412" s="9"/>
      <c r="N412" s="9"/>
      <c r="O412" s="9"/>
      <c r="P412" s="9"/>
      <c r="Q412" s="9"/>
    </row>
    <row r="413" spans="1:17" ht="43.8" thickBot="1" x14ac:dyDescent="0.3">
      <c r="A413" s="186"/>
      <c r="B413" s="30" t="s">
        <v>737</v>
      </c>
      <c r="C413" s="38" t="s">
        <v>554</v>
      </c>
      <c r="D413" s="35" t="s">
        <v>28</v>
      </c>
      <c r="E413" s="72">
        <v>1</v>
      </c>
      <c r="F413" s="234">
        <v>0</v>
      </c>
      <c r="G413" s="234">
        <f t="shared" si="21"/>
        <v>0</v>
      </c>
      <c r="H413" s="9"/>
      <c r="I413" s="9"/>
      <c r="J413" s="9"/>
      <c r="K413" s="9"/>
      <c r="L413" s="9"/>
      <c r="M413" s="9"/>
      <c r="N413" s="9"/>
      <c r="O413" s="9"/>
      <c r="P413" s="9"/>
      <c r="Q413" s="9"/>
    </row>
    <row r="414" spans="1:17" ht="22.5" customHeight="1" thickBot="1" x14ac:dyDescent="0.3">
      <c r="A414" s="188"/>
      <c r="B414" s="150"/>
      <c r="C414" s="151"/>
      <c r="D414" s="152"/>
      <c r="E414" s="153"/>
      <c r="F414" s="154" t="s">
        <v>31</v>
      </c>
      <c r="G414" s="254">
        <f>SUM(G399:G413)</f>
        <v>0</v>
      </c>
      <c r="H414" s="9"/>
      <c r="I414" s="9"/>
      <c r="J414" s="9"/>
      <c r="K414" s="9"/>
      <c r="L414" s="9"/>
      <c r="M414" s="9"/>
      <c r="N414" s="9"/>
      <c r="O414" s="9"/>
      <c r="P414" s="9"/>
      <c r="Q414" s="9"/>
    </row>
    <row r="415" spans="1:17" ht="21" customHeight="1" x14ac:dyDescent="0.25">
      <c r="A415" s="186"/>
      <c r="B415" s="54" t="s">
        <v>646</v>
      </c>
      <c r="C415" s="92" t="s">
        <v>556</v>
      </c>
      <c r="D415" s="55"/>
      <c r="E415" s="56"/>
      <c r="F415" s="57"/>
      <c r="G415" s="57"/>
      <c r="H415" s="9"/>
      <c r="I415" s="9"/>
      <c r="J415" s="9"/>
      <c r="K415" s="9"/>
      <c r="L415" s="9"/>
      <c r="M415" s="9"/>
      <c r="N415" s="9"/>
      <c r="O415" s="9"/>
      <c r="P415" s="9"/>
      <c r="Q415" s="9"/>
    </row>
    <row r="416" spans="1:17" ht="43.2" x14ac:dyDescent="0.25">
      <c r="A416" s="186"/>
      <c r="B416" s="30" t="s">
        <v>654</v>
      </c>
      <c r="C416" s="38" t="s">
        <v>558</v>
      </c>
      <c r="D416" s="35" t="s">
        <v>28</v>
      </c>
      <c r="E416" s="72">
        <v>1</v>
      </c>
      <c r="F416" s="37">
        <v>0</v>
      </c>
      <c r="G416" s="37">
        <f t="shared" ref="G416:G431" si="22">E416*F416</f>
        <v>0</v>
      </c>
      <c r="H416" s="9"/>
      <c r="I416" s="9"/>
      <c r="J416" s="9"/>
      <c r="K416" s="9"/>
      <c r="L416" s="9"/>
      <c r="M416" s="9"/>
      <c r="N416" s="9"/>
      <c r="O416" s="9"/>
      <c r="P416" s="9"/>
      <c r="Q416" s="9"/>
    </row>
    <row r="417" spans="1:17" ht="60" customHeight="1" x14ac:dyDescent="0.25">
      <c r="A417" s="186"/>
      <c r="B417" s="30" t="s">
        <v>655</v>
      </c>
      <c r="C417" s="38" t="s">
        <v>560</v>
      </c>
      <c r="D417" s="35" t="s">
        <v>28</v>
      </c>
      <c r="E417" s="72">
        <v>1</v>
      </c>
      <c r="F417" s="234">
        <v>0</v>
      </c>
      <c r="G417" s="234">
        <f t="shared" si="22"/>
        <v>0</v>
      </c>
      <c r="H417" s="9"/>
      <c r="I417" s="9"/>
      <c r="J417" s="9"/>
      <c r="K417" s="9"/>
      <c r="L417" s="9"/>
      <c r="M417" s="9"/>
      <c r="N417" s="9"/>
      <c r="O417" s="9"/>
      <c r="P417" s="9"/>
      <c r="Q417" s="9"/>
    </row>
    <row r="418" spans="1:17" ht="57.6" x14ac:dyDescent="0.25">
      <c r="A418" s="186"/>
      <c r="B418" s="30" t="s">
        <v>656</v>
      </c>
      <c r="C418" s="38" t="s">
        <v>562</v>
      </c>
      <c r="D418" s="35" t="s">
        <v>28</v>
      </c>
      <c r="E418" s="72">
        <v>1</v>
      </c>
      <c r="F418" s="234">
        <v>0</v>
      </c>
      <c r="G418" s="234">
        <f t="shared" si="22"/>
        <v>0</v>
      </c>
      <c r="H418" s="9"/>
      <c r="I418" s="9"/>
      <c r="J418" s="9"/>
      <c r="K418" s="9"/>
      <c r="L418" s="9"/>
      <c r="M418" s="9"/>
      <c r="N418" s="9"/>
      <c r="O418" s="9"/>
      <c r="P418" s="9"/>
      <c r="Q418" s="9"/>
    </row>
    <row r="419" spans="1:17" ht="72" x14ac:dyDescent="0.25">
      <c r="A419" s="186"/>
      <c r="B419" s="30" t="s">
        <v>657</v>
      </c>
      <c r="C419" s="38" t="s">
        <v>564</v>
      </c>
      <c r="D419" s="35" t="s">
        <v>28</v>
      </c>
      <c r="E419" s="72">
        <v>2</v>
      </c>
      <c r="F419" s="234">
        <v>0</v>
      </c>
      <c r="G419" s="234">
        <f t="shared" si="22"/>
        <v>0</v>
      </c>
      <c r="H419" s="9"/>
      <c r="I419" s="9"/>
      <c r="J419" s="9"/>
      <c r="K419" s="9"/>
      <c r="L419" s="9"/>
      <c r="M419" s="9"/>
      <c r="N419" s="9"/>
      <c r="O419" s="9"/>
      <c r="P419" s="9"/>
      <c r="Q419" s="9"/>
    </row>
    <row r="420" spans="1:17" ht="74.400000000000006" customHeight="1" x14ac:dyDescent="0.25">
      <c r="A420" s="186"/>
      <c r="B420" s="30" t="s">
        <v>658</v>
      </c>
      <c r="C420" s="38" t="s">
        <v>566</v>
      </c>
      <c r="D420" s="35" t="s">
        <v>28</v>
      </c>
      <c r="E420" s="72">
        <v>1</v>
      </c>
      <c r="F420" s="234">
        <v>0</v>
      </c>
      <c r="G420" s="234">
        <f t="shared" si="22"/>
        <v>0</v>
      </c>
      <c r="H420" s="9"/>
      <c r="I420" s="9"/>
      <c r="J420" s="9"/>
      <c r="K420" s="9"/>
      <c r="L420" s="9"/>
      <c r="M420" s="9"/>
      <c r="N420" s="9"/>
      <c r="O420" s="9"/>
      <c r="P420" s="9"/>
      <c r="Q420" s="9"/>
    </row>
    <row r="421" spans="1:17" ht="57.6" x14ac:dyDescent="0.25">
      <c r="A421" s="186"/>
      <c r="B421" s="30" t="s">
        <v>659</v>
      </c>
      <c r="C421" s="38" t="s">
        <v>568</v>
      </c>
      <c r="D421" s="35" t="s">
        <v>28</v>
      </c>
      <c r="E421" s="72">
        <v>1</v>
      </c>
      <c r="F421" s="234">
        <v>0</v>
      </c>
      <c r="G421" s="234">
        <f t="shared" si="22"/>
        <v>0</v>
      </c>
      <c r="H421" s="9"/>
      <c r="I421" s="9"/>
      <c r="J421" s="9"/>
      <c r="K421" s="9"/>
      <c r="L421" s="9"/>
      <c r="M421" s="9"/>
      <c r="N421" s="9"/>
      <c r="O421" s="9"/>
      <c r="P421" s="9"/>
      <c r="Q421" s="9"/>
    </row>
    <row r="422" spans="1:17" ht="73.2" customHeight="1" x14ac:dyDescent="0.25">
      <c r="A422" s="186"/>
      <c r="B422" s="30" t="s">
        <v>664</v>
      </c>
      <c r="C422" s="38" t="s">
        <v>570</v>
      </c>
      <c r="D422" s="35" t="s">
        <v>28</v>
      </c>
      <c r="E422" s="72">
        <v>1</v>
      </c>
      <c r="F422" s="234">
        <v>0</v>
      </c>
      <c r="G422" s="234">
        <f t="shared" si="22"/>
        <v>0</v>
      </c>
      <c r="H422" s="9"/>
      <c r="I422" s="9"/>
      <c r="J422" s="9"/>
      <c r="K422" s="9"/>
      <c r="L422" s="9"/>
      <c r="M422" s="9"/>
      <c r="N422" s="9"/>
      <c r="O422" s="9"/>
      <c r="P422" s="9"/>
      <c r="Q422" s="9"/>
    </row>
    <row r="423" spans="1:17" ht="57.6" x14ac:dyDescent="0.25">
      <c r="A423" s="186"/>
      <c r="B423" s="30" t="s">
        <v>738</v>
      </c>
      <c r="C423" s="38" t="s">
        <v>572</v>
      </c>
      <c r="D423" s="35" t="s">
        <v>28</v>
      </c>
      <c r="E423" s="72">
        <v>1</v>
      </c>
      <c r="F423" s="234">
        <v>0</v>
      </c>
      <c r="G423" s="234">
        <f t="shared" si="22"/>
        <v>0</v>
      </c>
      <c r="H423" s="9"/>
      <c r="I423" s="9"/>
      <c r="J423" s="9"/>
      <c r="K423" s="9"/>
      <c r="L423" s="9"/>
      <c r="M423" s="9"/>
      <c r="N423" s="9"/>
      <c r="O423" s="9"/>
      <c r="P423" s="9"/>
      <c r="Q423" s="9"/>
    </row>
    <row r="424" spans="1:17" ht="72" x14ac:dyDescent="0.25">
      <c r="A424" s="186"/>
      <c r="B424" s="30" t="s">
        <v>739</v>
      </c>
      <c r="C424" s="38" t="s">
        <v>574</v>
      </c>
      <c r="D424" s="35" t="s">
        <v>28</v>
      </c>
      <c r="E424" s="72">
        <v>1</v>
      </c>
      <c r="F424" s="234">
        <v>0</v>
      </c>
      <c r="G424" s="234">
        <f t="shared" si="22"/>
        <v>0</v>
      </c>
      <c r="H424" s="9"/>
      <c r="I424" s="9"/>
      <c r="J424" s="9"/>
      <c r="K424" s="9"/>
      <c r="L424" s="9"/>
      <c r="M424" s="9"/>
      <c r="N424" s="9"/>
      <c r="O424" s="9"/>
      <c r="P424" s="9"/>
      <c r="Q424" s="9"/>
    </row>
    <row r="425" spans="1:17" ht="79.5" customHeight="1" x14ac:dyDescent="0.25">
      <c r="A425" s="186"/>
      <c r="B425" s="30" t="s">
        <v>740</v>
      </c>
      <c r="C425" s="38" t="s">
        <v>575</v>
      </c>
      <c r="D425" s="35" t="s">
        <v>28</v>
      </c>
      <c r="E425" s="72">
        <v>2</v>
      </c>
      <c r="F425" s="234">
        <v>0</v>
      </c>
      <c r="G425" s="234">
        <f t="shared" si="22"/>
        <v>0</v>
      </c>
      <c r="H425" s="9"/>
      <c r="I425" s="9"/>
      <c r="J425" s="9"/>
      <c r="K425" s="9"/>
      <c r="L425" s="9"/>
      <c r="M425" s="9"/>
      <c r="N425" s="9"/>
      <c r="O425" s="9"/>
      <c r="P425" s="9"/>
      <c r="Q425" s="9"/>
    </row>
    <row r="426" spans="1:17" ht="84.6" customHeight="1" x14ac:dyDescent="0.25">
      <c r="A426" s="186"/>
      <c r="B426" s="30" t="s">
        <v>741</v>
      </c>
      <c r="C426" s="38" t="s">
        <v>576</v>
      </c>
      <c r="D426" s="35" t="s">
        <v>28</v>
      </c>
      <c r="E426" s="72">
        <v>1</v>
      </c>
      <c r="F426" s="234">
        <v>0</v>
      </c>
      <c r="G426" s="234">
        <f t="shared" si="22"/>
        <v>0</v>
      </c>
      <c r="H426" s="9"/>
      <c r="I426" s="9"/>
      <c r="J426" s="9"/>
      <c r="K426" s="9"/>
      <c r="L426" s="9"/>
      <c r="M426" s="9"/>
      <c r="N426" s="9"/>
      <c r="O426" s="9"/>
      <c r="P426" s="9"/>
      <c r="Q426" s="9"/>
    </row>
    <row r="427" spans="1:17" ht="63" customHeight="1" x14ac:dyDescent="0.25">
      <c r="A427" s="186"/>
      <c r="B427" s="30" t="s">
        <v>742</v>
      </c>
      <c r="C427" s="38" t="s">
        <v>577</v>
      </c>
      <c r="D427" s="35" t="s">
        <v>28</v>
      </c>
      <c r="E427" s="72">
        <v>1</v>
      </c>
      <c r="F427" s="234">
        <v>0</v>
      </c>
      <c r="G427" s="234">
        <f t="shared" si="22"/>
        <v>0</v>
      </c>
      <c r="H427" s="9"/>
      <c r="I427" s="9"/>
      <c r="J427" s="9"/>
      <c r="K427" s="9"/>
      <c r="L427" s="9"/>
      <c r="M427" s="9"/>
      <c r="N427" s="9"/>
      <c r="O427" s="9"/>
      <c r="P427" s="9"/>
      <c r="Q427" s="9"/>
    </row>
    <row r="428" spans="1:17" ht="57.6" x14ac:dyDescent="0.25">
      <c r="A428" s="186"/>
      <c r="B428" s="30" t="s">
        <v>743</v>
      </c>
      <c r="C428" s="38" t="s">
        <v>578</v>
      </c>
      <c r="D428" s="35" t="s">
        <v>28</v>
      </c>
      <c r="E428" s="72">
        <v>1</v>
      </c>
      <c r="F428" s="234">
        <v>0</v>
      </c>
      <c r="G428" s="234">
        <f t="shared" si="22"/>
        <v>0</v>
      </c>
      <c r="H428" s="9"/>
      <c r="I428" s="9"/>
      <c r="J428" s="9"/>
      <c r="K428" s="9"/>
      <c r="L428" s="9"/>
      <c r="M428" s="9"/>
      <c r="N428" s="9"/>
      <c r="O428" s="9"/>
      <c r="P428" s="9"/>
      <c r="Q428" s="9"/>
    </row>
    <row r="429" spans="1:17" ht="76.2" customHeight="1" x14ac:dyDescent="0.25">
      <c r="A429" s="186"/>
      <c r="B429" s="30" t="s">
        <v>744</v>
      </c>
      <c r="C429" s="38" t="s">
        <v>579</v>
      </c>
      <c r="D429" s="35" t="s">
        <v>28</v>
      </c>
      <c r="E429" s="72">
        <v>7</v>
      </c>
      <c r="F429" s="234">
        <v>0</v>
      </c>
      <c r="G429" s="234">
        <f t="shared" si="22"/>
        <v>0</v>
      </c>
      <c r="H429" s="9"/>
      <c r="I429" s="9"/>
      <c r="J429" s="9"/>
      <c r="K429" s="9"/>
      <c r="L429" s="9"/>
      <c r="M429" s="9"/>
      <c r="N429" s="9"/>
      <c r="O429" s="9"/>
      <c r="P429" s="9"/>
      <c r="Q429" s="9"/>
    </row>
    <row r="430" spans="1:17" ht="77.400000000000006" customHeight="1" x14ac:dyDescent="0.25">
      <c r="A430" s="186"/>
      <c r="B430" s="30" t="s">
        <v>745</v>
      </c>
      <c r="C430" s="38" t="s">
        <v>580</v>
      </c>
      <c r="D430" s="35" t="s">
        <v>28</v>
      </c>
      <c r="E430" s="72">
        <v>3</v>
      </c>
      <c r="F430" s="234">
        <v>0</v>
      </c>
      <c r="G430" s="234">
        <f t="shared" si="22"/>
        <v>0</v>
      </c>
      <c r="H430" s="9"/>
      <c r="I430" s="9"/>
      <c r="J430" s="9"/>
      <c r="K430" s="9"/>
      <c r="L430" s="9"/>
      <c r="M430" s="9"/>
      <c r="N430" s="9"/>
      <c r="O430" s="9"/>
      <c r="P430" s="9"/>
      <c r="Q430" s="9"/>
    </row>
    <row r="431" spans="1:17" ht="61.2" customHeight="1" thickBot="1" x14ac:dyDescent="0.3">
      <c r="A431" s="186"/>
      <c r="B431" s="39" t="s">
        <v>746</v>
      </c>
      <c r="C431" s="40" t="s">
        <v>581</v>
      </c>
      <c r="D431" s="41" t="s">
        <v>28</v>
      </c>
      <c r="E431" s="88">
        <v>3</v>
      </c>
      <c r="F431" s="236">
        <v>0</v>
      </c>
      <c r="G431" s="236">
        <f t="shared" si="22"/>
        <v>0</v>
      </c>
      <c r="H431" s="9"/>
      <c r="I431" s="9"/>
      <c r="J431" s="9"/>
      <c r="K431" s="9"/>
      <c r="L431" s="9"/>
      <c r="M431" s="9"/>
      <c r="N431" s="9"/>
      <c r="O431" s="9"/>
      <c r="P431" s="9"/>
      <c r="Q431" s="9"/>
    </row>
    <row r="432" spans="1:17" ht="18.600000000000001" customHeight="1" thickBot="1" x14ac:dyDescent="0.3">
      <c r="A432" s="188"/>
      <c r="B432" s="43"/>
      <c r="C432" s="44"/>
      <c r="D432" s="45"/>
      <c r="E432" s="46"/>
      <c r="F432" s="47" t="s">
        <v>31</v>
      </c>
      <c r="G432" s="237">
        <f>SUM(G416:G431)</f>
        <v>0</v>
      </c>
      <c r="H432" s="9"/>
      <c r="I432" s="9"/>
      <c r="J432" s="9"/>
      <c r="K432" s="9"/>
      <c r="L432" s="9"/>
      <c r="M432" s="9"/>
      <c r="N432" s="9"/>
      <c r="O432" s="9"/>
      <c r="P432" s="9"/>
      <c r="Q432" s="9"/>
    </row>
    <row r="433" spans="1:17" ht="23.25" customHeight="1" thickBot="1" x14ac:dyDescent="0.3">
      <c r="A433" s="195"/>
      <c r="B433" s="117"/>
      <c r="C433" s="118"/>
      <c r="D433" s="119"/>
      <c r="E433" s="120"/>
      <c r="F433" s="121" t="s">
        <v>801</v>
      </c>
      <c r="G433" s="239">
        <f>+G432+G414</f>
        <v>0</v>
      </c>
      <c r="H433" s="9"/>
      <c r="I433" s="9"/>
      <c r="J433" s="9"/>
      <c r="K433" s="9"/>
      <c r="L433" s="9"/>
      <c r="M433" s="9"/>
      <c r="N433" s="9"/>
      <c r="O433" s="9"/>
      <c r="P433" s="9"/>
      <c r="Q433" s="9"/>
    </row>
    <row r="434" spans="1:17" ht="14.25" customHeight="1" x14ac:dyDescent="0.25">
      <c r="A434" s="187"/>
      <c r="B434" s="168"/>
      <c r="C434" s="168"/>
      <c r="D434" s="168"/>
      <c r="E434" s="169"/>
      <c r="F434" s="170"/>
      <c r="G434" s="191"/>
      <c r="H434" s="9"/>
      <c r="I434" s="9"/>
      <c r="J434" s="9"/>
      <c r="K434" s="9"/>
      <c r="L434" s="9"/>
      <c r="M434" s="9"/>
      <c r="N434" s="9"/>
      <c r="O434" s="9"/>
      <c r="P434" s="9"/>
      <c r="Q434" s="9"/>
    </row>
    <row r="435" spans="1:17" ht="24" customHeight="1" x14ac:dyDescent="0.25">
      <c r="A435" s="225">
        <v>10</v>
      </c>
      <c r="B435" s="226"/>
      <c r="C435" s="227" t="s">
        <v>582</v>
      </c>
      <c r="D435" s="228"/>
      <c r="E435" s="229"/>
      <c r="F435" s="230"/>
      <c r="G435" s="231"/>
      <c r="H435" s="9"/>
      <c r="I435" s="9"/>
      <c r="J435" s="9"/>
      <c r="K435" s="9"/>
      <c r="L435" s="9"/>
      <c r="M435" s="9"/>
      <c r="N435" s="9"/>
      <c r="O435" s="9"/>
      <c r="P435" s="9"/>
      <c r="Q435" s="9"/>
    </row>
    <row r="436" spans="1:17" ht="20.25" customHeight="1" x14ac:dyDescent="0.25">
      <c r="A436" s="186"/>
      <c r="B436" s="54" t="s">
        <v>747</v>
      </c>
      <c r="C436" s="92" t="s">
        <v>784</v>
      </c>
      <c r="D436" s="55"/>
      <c r="E436" s="56"/>
      <c r="F436" s="57"/>
      <c r="G436" s="57"/>
      <c r="H436" s="9"/>
      <c r="I436" s="9"/>
      <c r="J436" s="9"/>
      <c r="K436" s="9"/>
      <c r="L436" s="9"/>
      <c r="M436" s="9"/>
      <c r="N436" s="9"/>
      <c r="O436" s="9"/>
      <c r="P436" s="9"/>
      <c r="Q436" s="9"/>
    </row>
    <row r="437" spans="1:17" ht="14.4" x14ac:dyDescent="0.25">
      <c r="A437" s="186"/>
      <c r="B437" s="30" t="s">
        <v>748</v>
      </c>
      <c r="C437" s="38" t="s">
        <v>614</v>
      </c>
      <c r="D437" s="35" t="s">
        <v>40</v>
      </c>
      <c r="E437" s="36">
        <v>480</v>
      </c>
      <c r="F437" s="233">
        <v>0</v>
      </c>
      <c r="G437" s="234">
        <f t="shared" ref="G437:G443" si="23">E437*F437</f>
        <v>0</v>
      </c>
      <c r="H437" s="9"/>
      <c r="I437" s="9"/>
      <c r="J437" s="9"/>
      <c r="K437" s="9"/>
      <c r="L437" s="9"/>
      <c r="M437" s="9"/>
      <c r="N437" s="9"/>
      <c r="O437" s="9"/>
      <c r="P437" s="9"/>
      <c r="Q437" s="9"/>
    </row>
    <row r="438" spans="1:17" ht="14.4" x14ac:dyDescent="0.25">
      <c r="A438" s="186"/>
      <c r="B438" s="30" t="s">
        <v>749</v>
      </c>
      <c r="C438" s="38" t="s">
        <v>586</v>
      </c>
      <c r="D438" s="35" t="s">
        <v>40</v>
      </c>
      <c r="E438" s="36">
        <v>480</v>
      </c>
      <c r="F438" s="233">
        <v>0</v>
      </c>
      <c r="G438" s="234">
        <f t="shared" si="23"/>
        <v>0</v>
      </c>
      <c r="H438" s="9"/>
      <c r="I438" s="9"/>
      <c r="J438" s="9"/>
      <c r="K438" s="9"/>
      <c r="L438" s="9"/>
      <c r="M438" s="9"/>
      <c r="N438" s="9"/>
      <c r="O438" s="9"/>
      <c r="P438" s="9"/>
      <c r="Q438" s="9"/>
    </row>
    <row r="439" spans="1:17" ht="30.6" customHeight="1" x14ac:dyDescent="0.25">
      <c r="A439" s="186"/>
      <c r="B439" s="30" t="s">
        <v>750</v>
      </c>
      <c r="C439" s="38" t="s">
        <v>588</v>
      </c>
      <c r="D439" s="35" t="s">
        <v>52</v>
      </c>
      <c r="E439" s="36">
        <v>240</v>
      </c>
      <c r="F439" s="233">
        <v>0</v>
      </c>
      <c r="G439" s="234">
        <f t="shared" si="23"/>
        <v>0</v>
      </c>
      <c r="H439" s="9"/>
      <c r="I439" s="9"/>
      <c r="J439" s="9"/>
      <c r="K439" s="9"/>
      <c r="L439" s="9"/>
      <c r="M439" s="9"/>
      <c r="N439" s="9"/>
      <c r="O439" s="9"/>
      <c r="P439" s="9"/>
      <c r="Q439" s="9"/>
    </row>
    <row r="440" spans="1:17" ht="17.399999999999999" customHeight="1" x14ac:dyDescent="0.25">
      <c r="A440" s="186"/>
      <c r="B440" s="30" t="s">
        <v>751</v>
      </c>
      <c r="C440" s="38" t="s">
        <v>590</v>
      </c>
      <c r="D440" s="35" t="s">
        <v>52</v>
      </c>
      <c r="E440" s="36">
        <v>240</v>
      </c>
      <c r="F440" s="233">
        <v>0</v>
      </c>
      <c r="G440" s="234">
        <f t="shared" si="23"/>
        <v>0</v>
      </c>
      <c r="H440" s="9"/>
      <c r="I440" s="9"/>
      <c r="J440" s="9"/>
      <c r="K440" s="9"/>
      <c r="L440" s="9"/>
      <c r="M440" s="9"/>
      <c r="N440" s="9"/>
      <c r="O440" s="9"/>
      <c r="P440" s="9"/>
      <c r="Q440" s="9"/>
    </row>
    <row r="441" spans="1:17" ht="28.8" x14ac:dyDescent="0.25">
      <c r="A441" s="186"/>
      <c r="B441" s="30" t="s">
        <v>752</v>
      </c>
      <c r="C441" s="76" t="s">
        <v>592</v>
      </c>
      <c r="D441" s="35" t="s">
        <v>100</v>
      </c>
      <c r="E441" s="36">
        <v>60</v>
      </c>
      <c r="F441" s="233">
        <v>0</v>
      </c>
      <c r="G441" s="234">
        <f t="shared" si="23"/>
        <v>0</v>
      </c>
      <c r="H441" s="9"/>
      <c r="I441" s="9"/>
      <c r="J441" s="9"/>
      <c r="K441" s="9"/>
      <c r="L441" s="9"/>
      <c r="M441" s="9"/>
      <c r="N441" s="9"/>
      <c r="O441" s="9"/>
      <c r="P441" s="9"/>
      <c r="Q441" s="9"/>
    </row>
    <row r="442" spans="1:17" ht="28.8" x14ac:dyDescent="0.25">
      <c r="A442" s="186"/>
      <c r="B442" s="30" t="s">
        <v>753</v>
      </c>
      <c r="C442" s="76" t="s">
        <v>594</v>
      </c>
      <c r="D442" s="35" t="s">
        <v>40</v>
      </c>
      <c r="E442" s="36">
        <v>480</v>
      </c>
      <c r="F442" s="233">
        <v>0</v>
      </c>
      <c r="G442" s="234">
        <f t="shared" si="23"/>
        <v>0</v>
      </c>
      <c r="H442" s="9"/>
      <c r="I442" s="9"/>
      <c r="J442" s="9"/>
      <c r="K442" s="9"/>
      <c r="L442" s="9"/>
      <c r="M442" s="9"/>
      <c r="N442" s="9"/>
      <c r="O442" s="9"/>
      <c r="P442" s="9"/>
      <c r="Q442" s="9"/>
    </row>
    <row r="443" spans="1:17" ht="17.399999999999999" customHeight="1" x14ac:dyDescent="0.25">
      <c r="A443" s="186"/>
      <c r="B443" s="30" t="s">
        <v>754</v>
      </c>
      <c r="C443" s="38" t="s">
        <v>663</v>
      </c>
      <c r="D443" s="35" t="s">
        <v>40</v>
      </c>
      <c r="E443" s="36">
        <v>481</v>
      </c>
      <c r="F443" s="233">
        <v>0</v>
      </c>
      <c r="G443" s="234">
        <f t="shared" si="23"/>
        <v>0</v>
      </c>
      <c r="H443" s="9"/>
      <c r="I443" s="9"/>
      <c r="J443" s="9"/>
      <c r="K443" s="9"/>
      <c r="L443" s="9"/>
      <c r="M443" s="9"/>
      <c r="N443" s="9"/>
      <c r="O443" s="9"/>
      <c r="P443" s="9"/>
      <c r="Q443" s="9"/>
    </row>
    <row r="444" spans="1:17" ht="28.8" x14ac:dyDescent="0.25">
      <c r="A444" s="186"/>
      <c r="B444" s="30" t="s">
        <v>755</v>
      </c>
      <c r="C444" s="38" t="s">
        <v>672</v>
      </c>
      <c r="D444" s="35" t="s">
        <v>40</v>
      </c>
      <c r="E444" s="36">
        <v>490</v>
      </c>
      <c r="F444" s="233">
        <v>0</v>
      </c>
      <c r="G444" s="234">
        <f>+F444*E444</f>
        <v>0</v>
      </c>
      <c r="H444" s="9"/>
      <c r="I444" s="9"/>
      <c r="J444" s="9"/>
      <c r="K444" s="9"/>
      <c r="L444" s="9"/>
      <c r="M444" s="9"/>
      <c r="N444" s="9"/>
      <c r="O444" s="9"/>
      <c r="P444" s="9"/>
      <c r="Q444" s="9"/>
    </row>
    <row r="445" spans="1:17" ht="28.8" x14ac:dyDescent="0.25">
      <c r="A445" s="186"/>
      <c r="B445" s="30" t="s">
        <v>756</v>
      </c>
      <c r="C445" s="38" t="s">
        <v>598</v>
      </c>
      <c r="D445" s="35" t="s">
        <v>40</v>
      </c>
      <c r="E445" s="36">
        <v>15</v>
      </c>
      <c r="F445" s="233">
        <v>0</v>
      </c>
      <c r="G445" s="234">
        <f>+F445*E445</f>
        <v>0</v>
      </c>
      <c r="H445" s="9"/>
      <c r="I445" s="9"/>
      <c r="J445" s="9"/>
      <c r="K445" s="9"/>
      <c r="L445" s="9"/>
      <c r="M445" s="9"/>
      <c r="N445" s="9"/>
      <c r="O445" s="9"/>
      <c r="P445" s="9"/>
      <c r="Q445" s="9"/>
    </row>
    <row r="446" spans="1:17" ht="28.8" x14ac:dyDescent="0.25">
      <c r="A446" s="186"/>
      <c r="B446" s="30" t="s">
        <v>757</v>
      </c>
      <c r="C446" s="38" t="s">
        <v>613</v>
      </c>
      <c r="D446" s="35" t="s">
        <v>100</v>
      </c>
      <c r="E446" s="36">
        <v>200</v>
      </c>
      <c r="F446" s="233">
        <v>0</v>
      </c>
      <c r="G446" s="234">
        <f>E446*F446</f>
        <v>0</v>
      </c>
      <c r="H446" s="9"/>
      <c r="I446" s="9"/>
      <c r="J446" s="9"/>
      <c r="K446" s="9"/>
      <c r="L446" s="9"/>
      <c r="M446" s="9"/>
      <c r="N446" s="9"/>
      <c r="O446" s="9"/>
      <c r="P446" s="9"/>
      <c r="Q446" s="9"/>
    </row>
    <row r="447" spans="1:17" ht="14.4" x14ac:dyDescent="0.25">
      <c r="A447" s="186"/>
      <c r="B447" s="30" t="s">
        <v>758</v>
      </c>
      <c r="C447" s="38" t="s">
        <v>601</v>
      </c>
      <c r="D447" s="35" t="s">
        <v>100</v>
      </c>
      <c r="E447" s="36">
        <v>76</v>
      </c>
      <c r="F447" s="233">
        <v>0</v>
      </c>
      <c r="G447" s="234">
        <f>E447*F447</f>
        <v>0</v>
      </c>
      <c r="H447" s="9"/>
      <c r="I447" s="9"/>
      <c r="J447" s="9"/>
      <c r="K447" s="9"/>
      <c r="L447" s="9"/>
      <c r="M447" s="9"/>
      <c r="N447" s="9"/>
      <c r="O447" s="9"/>
      <c r="P447" s="9"/>
      <c r="Q447" s="9"/>
    </row>
    <row r="448" spans="1:17" ht="28.8" x14ac:dyDescent="0.25">
      <c r="A448" s="186"/>
      <c r="B448" s="30" t="s">
        <v>759</v>
      </c>
      <c r="C448" s="38" t="s">
        <v>673</v>
      </c>
      <c r="D448" s="35" t="s">
        <v>52</v>
      </c>
      <c r="E448" s="36">
        <v>0.95</v>
      </c>
      <c r="F448" s="233">
        <v>0</v>
      </c>
      <c r="G448" s="234">
        <f>E448*F448</f>
        <v>0</v>
      </c>
      <c r="H448" s="9"/>
      <c r="I448" s="9"/>
      <c r="J448" s="9"/>
      <c r="K448" s="9"/>
      <c r="L448" s="9"/>
      <c r="M448" s="9"/>
      <c r="N448" s="9"/>
      <c r="O448" s="9"/>
      <c r="P448" s="9"/>
      <c r="Q448" s="9"/>
    </row>
    <row r="449" spans="1:17" ht="19.2" customHeight="1" thickBot="1" x14ac:dyDescent="0.3">
      <c r="A449" s="186"/>
      <c r="B449" s="30" t="s">
        <v>760</v>
      </c>
      <c r="C449" s="40" t="s">
        <v>604</v>
      </c>
      <c r="D449" s="41" t="s">
        <v>605</v>
      </c>
      <c r="E449" s="42">
        <v>2</v>
      </c>
      <c r="F449" s="235">
        <v>0</v>
      </c>
      <c r="G449" s="236">
        <f>E449*F449</f>
        <v>0</v>
      </c>
      <c r="H449" s="9"/>
      <c r="I449" s="9"/>
      <c r="J449" s="9"/>
      <c r="K449" s="9"/>
      <c r="L449" s="9"/>
      <c r="M449" s="9"/>
      <c r="N449" s="9"/>
      <c r="O449" s="9"/>
      <c r="P449" s="9"/>
      <c r="Q449" s="9"/>
    </row>
    <row r="450" spans="1:17" s="143" customFormat="1" ht="23.4" customHeight="1" thickBot="1" x14ac:dyDescent="0.3">
      <c r="A450" s="186"/>
      <c r="B450" s="43"/>
      <c r="C450" s="44"/>
      <c r="D450" s="45"/>
      <c r="E450" s="46"/>
      <c r="F450" s="47" t="s">
        <v>31</v>
      </c>
      <c r="G450" s="237">
        <f>SUM(G437:G449)</f>
        <v>0</v>
      </c>
      <c r="H450" s="9"/>
      <c r="I450" s="9"/>
      <c r="J450" s="9"/>
      <c r="K450" s="9"/>
      <c r="L450" s="9"/>
      <c r="M450" s="9"/>
      <c r="N450" s="9"/>
      <c r="O450" s="9"/>
      <c r="P450" s="9"/>
      <c r="Q450" s="9"/>
    </row>
    <row r="451" spans="1:17" s="143" customFormat="1" ht="23.4" customHeight="1" x14ac:dyDescent="0.25">
      <c r="A451" s="186"/>
      <c r="B451" s="54" t="s">
        <v>761</v>
      </c>
      <c r="C451" s="92" t="s">
        <v>653</v>
      </c>
      <c r="D451" s="55"/>
      <c r="E451" s="56"/>
      <c r="F451" s="57"/>
      <c r="G451" s="57"/>
      <c r="H451" s="9"/>
      <c r="I451" s="9"/>
      <c r="J451" s="9"/>
      <c r="K451" s="9"/>
      <c r="L451" s="9"/>
      <c r="M451" s="9"/>
      <c r="N451" s="9"/>
      <c r="O451" s="9"/>
      <c r="P451" s="9"/>
      <c r="Q451" s="9"/>
    </row>
    <row r="452" spans="1:17" s="143" customFormat="1" ht="17.399999999999999" customHeight="1" x14ac:dyDescent="0.25">
      <c r="A452" s="186"/>
      <c r="B452" s="30" t="s">
        <v>762</v>
      </c>
      <c r="C452" s="38" t="s">
        <v>614</v>
      </c>
      <c r="D452" s="35" t="s">
        <v>40</v>
      </c>
      <c r="E452" s="36">
        <v>250</v>
      </c>
      <c r="F452" s="233">
        <v>0</v>
      </c>
      <c r="G452" s="234">
        <f t="shared" ref="G452:G457" si="24">E452*F452</f>
        <v>0</v>
      </c>
      <c r="H452" s="9"/>
      <c r="I452" s="9"/>
      <c r="J452" s="9"/>
      <c r="K452" s="9"/>
      <c r="L452" s="9"/>
      <c r="M452" s="9"/>
      <c r="N452" s="9"/>
      <c r="O452" s="9"/>
      <c r="P452" s="9"/>
      <c r="Q452" s="9"/>
    </row>
    <row r="453" spans="1:17" s="143" customFormat="1" ht="14.4" x14ac:dyDescent="0.25">
      <c r="A453" s="186"/>
      <c r="B453" s="30" t="s">
        <v>763</v>
      </c>
      <c r="C453" s="38" t="s">
        <v>586</v>
      </c>
      <c r="D453" s="35" t="s">
        <v>40</v>
      </c>
      <c r="E453" s="36">
        <v>250</v>
      </c>
      <c r="F453" s="233">
        <v>0</v>
      </c>
      <c r="G453" s="234">
        <f t="shared" si="24"/>
        <v>0</v>
      </c>
      <c r="H453" s="9"/>
      <c r="I453" s="9"/>
      <c r="J453" s="9"/>
      <c r="K453" s="9"/>
      <c r="L453" s="9"/>
      <c r="M453" s="9"/>
      <c r="N453" s="9"/>
      <c r="O453" s="9"/>
      <c r="P453" s="9"/>
      <c r="Q453" s="9"/>
    </row>
    <row r="454" spans="1:17" s="143" customFormat="1" ht="31.8" customHeight="1" x14ac:dyDescent="0.25">
      <c r="A454" s="186"/>
      <c r="B454" s="30" t="s">
        <v>764</v>
      </c>
      <c r="C454" s="38" t="s">
        <v>660</v>
      </c>
      <c r="D454" s="35" t="s">
        <v>52</v>
      </c>
      <c r="E454" s="36">
        <v>50</v>
      </c>
      <c r="F454" s="233">
        <v>0</v>
      </c>
      <c r="G454" s="234">
        <f t="shared" si="24"/>
        <v>0</v>
      </c>
      <c r="H454" s="9"/>
      <c r="I454" s="9"/>
      <c r="J454" s="9"/>
      <c r="K454" s="9"/>
      <c r="L454" s="9"/>
      <c r="M454" s="9"/>
      <c r="N454" s="9"/>
      <c r="O454" s="9"/>
      <c r="P454" s="9"/>
      <c r="Q454" s="9"/>
    </row>
    <row r="455" spans="1:17" s="143" customFormat="1" ht="14.4" x14ac:dyDescent="0.25">
      <c r="A455" s="186"/>
      <c r="B455" s="30" t="s">
        <v>765</v>
      </c>
      <c r="C455" s="38" t="s">
        <v>661</v>
      </c>
      <c r="D455" s="35" t="s">
        <v>52</v>
      </c>
      <c r="E455" s="36">
        <v>62.5</v>
      </c>
      <c r="F455" s="233">
        <v>0</v>
      </c>
      <c r="G455" s="234">
        <f t="shared" si="24"/>
        <v>0</v>
      </c>
      <c r="H455" s="9"/>
      <c r="I455" s="9"/>
      <c r="J455" s="9"/>
      <c r="K455" s="9"/>
      <c r="L455" s="9"/>
      <c r="M455" s="9"/>
      <c r="N455" s="9"/>
      <c r="O455" s="9"/>
      <c r="P455" s="9"/>
      <c r="Q455" s="9"/>
    </row>
    <row r="456" spans="1:17" s="143" customFormat="1" ht="28.8" x14ac:dyDescent="0.25">
      <c r="A456" s="186"/>
      <c r="B456" s="30" t="s">
        <v>766</v>
      </c>
      <c r="C456" s="76" t="s">
        <v>592</v>
      </c>
      <c r="D456" s="35" t="s">
        <v>100</v>
      </c>
      <c r="E456" s="36">
        <v>50</v>
      </c>
      <c r="F456" s="233">
        <v>0</v>
      </c>
      <c r="G456" s="234">
        <f t="shared" si="24"/>
        <v>0</v>
      </c>
      <c r="H456" s="9"/>
      <c r="I456" s="9"/>
      <c r="J456" s="9"/>
      <c r="K456" s="9"/>
      <c r="L456" s="9"/>
      <c r="M456" s="9"/>
      <c r="N456" s="9"/>
      <c r="O456" s="9"/>
      <c r="P456" s="9"/>
      <c r="Q456" s="9"/>
    </row>
    <row r="457" spans="1:17" s="143" customFormat="1" ht="28.8" x14ac:dyDescent="0.25">
      <c r="A457" s="186"/>
      <c r="B457" s="30" t="s">
        <v>767</v>
      </c>
      <c r="C457" s="76" t="s">
        <v>662</v>
      </c>
      <c r="D457" s="35" t="s">
        <v>40</v>
      </c>
      <c r="E457" s="36">
        <v>250</v>
      </c>
      <c r="F457" s="233">
        <v>0</v>
      </c>
      <c r="G457" s="234">
        <f t="shared" si="24"/>
        <v>0</v>
      </c>
      <c r="H457" s="9"/>
      <c r="I457" s="9"/>
      <c r="J457" s="9"/>
      <c r="K457" s="9"/>
      <c r="L457" s="9"/>
      <c r="M457" s="9"/>
      <c r="N457" s="9"/>
      <c r="O457" s="9"/>
      <c r="P457" s="9"/>
      <c r="Q457" s="9"/>
    </row>
    <row r="458" spans="1:17" s="143" customFormat="1" ht="29.4" thickBot="1" x14ac:dyDescent="0.3">
      <c r="A458" s="186"/>
      <c r="B458" s="30" t="s">
        <v>768</v>
      </c>
      <c r="C458" s="76" t="s">
        <v>678</v>
      </c>
      <c r="D458" s="35" t="s">
        <v>100</v>
      </c>
      <c r="E458" s="36">
        <v>100</v>
      </c>
      <c r="F458" s="233">
        <v>0</v>
      </c>
      <c r="G458" s="234">
        <f>E458*F458</f>
        <v>0</v>
      </c>
      <c r="H458" s="9"/>
      <c r="I458" s="9"/>
      <c r="J458" s="9"/>
      <c r="K458" s="9"/>
      <c r="L458" s="9"/>
      <c r="M458" s="9"/>
      <c r="N458" s="9"/>
      <c r="O458" s="9"/>
      <c r="P458" s="9"/>
      <c r="Q458" s="9"/>
    </row>
    <row r="459" spans="1:17" s="143" customFormat="1" ht="23.4" customHeight="1" thickBot="1" x14ac:dyDescent="0.3">
      <c r="A459" s="186"/>
      <c r="B459" s="43"/>
      <c r="C459" s="44"/>
      <c r="D459" s="45"/>
      <c r="E459" s="46"/>
      <c r="F459" s="47" t="s">
        <v>31</v>
      </c>
      <c r="G459" s="237">
        <f>SUM(G452:G458)</f>
        <v>0</v>
      </c>
      <c r="H459" s="9"/>
      <c r="I459" s="9"/>
      <c r="J459" s="9"/>
      <c r="K459" s="9"/>
      <c r="L459" s="9"/>
      <c r="M459" s="9"/>
      <c r="N459" s="9"/>
      <c r="O459" s="9"/>
      <c r="P459" s="9"/>
      <c r="Q459" s="9"/>
    </row>
    <row r="460" spans="1:17" s="143" customFormat="1" ht="23.4" customHeight="1" x14ac:dyDescent="0.25">
      <c r="A460" s="186"/>
      <c r="B460" s="54" t="s">
        <v>769</v>
      </c>
      <c r="C460" s="92" t="s">
        <v>645</v>
      </c>
      <c r="D460" s="55"/>
      <c r="E460" s="56"/>
      <c r="F460" s="57"/>
      <c r="G460" s="57"/>
      <c r="H460" s="9"/>
      <c r="I460" s="9"/>
      <c r="J460" s="9"/>
      <c r="K460" s="9"/>
      <c r="L460" s="9"/>
      <c r="M460" s="9"/>
      <c r="N460" s="9"/>
      <c r="O460" s="9"/>
      <c r="P460" s="9"/>
      <c r="Q460" s="9"/>
    </row>
    <row r="461" spans="1:17" s="143" customFormat="1" ht="28.8" x14ac:dyDescent="0.25">
      <c r="A461" s="186"/>
      <c r="B461" s="30" t="s">
        <v>770</v>
      </c>
      <c r="C461" s="155" t="s">
        <v>647</v>
      </c>
      <c r="D461" s="156" t="s">
        <v>52</v>
      </c>
      <c r="E461" s="160">
        <v>3</v>
      </c>
      <c r="F461" s="255">
        <v>0</v>
      </c>
      <c r="G461" s="256">
        <f t="shared" ref="G461:G470" si="25">E461*F461</f>
        <v>0</v>
      </c>
      <c r="H461" s="9"/>
      <c r="I461" s="9"/>
      <c r="J461" s="9"/>
      <c r="K461" s="9"/>
      <c r="L461" s="9"/>
      <c r="M461" s="9"/>
      <c r="N461" s="9"/>
      <c r="O461" s="9"/>
      <c r="P461" s="9"/>
      <c r="Q461" s="9"/>
    </row>
    <row r="462" spans="1:17" s="143" customFormat="1" ht="14.4" x14ac:dyDescent="0.25">
      <c r="A462" s="186"/>
      <c r="B462" s="30" t="s">
        <v>771</v>
      </c>
      <c r="C462" s="38" t="s">
        <v>665</v>
      </c>
      <c r="D462" s="158" t="s">
        <v>52</v>
      </c>
      <c r="E462" s="161">
        <v>1.5</v>
      </c>
      <c r="F462" s="255">
        <v>0</v>
      </c>
      <c r="G462" s="256">
        <f t="shared" si="25"/>
        <v>0</v>
      </c>
      <c r="H462" s="9"/>
      <c r="I462" s="9"/>
      <c r="J462" s="9"/>
      <c r="K462" s="9"/>
      <c r="L462" s="9"/>
      <c r="M462" s="9"/>
      <c r="N462" s="9"/>
      <c r="O462" s="9"/>
      <c r="P462" s="9"/>
      <c r="Q462" s="9"/>
    </row>
    <row r="463" spans="1:17" s="143" customFormat="1" ht="18" customHeight="1" x14ac:dyDescent="0.25">
      <c r="A463" s="186"/>
      <c r="B463" s="39" t="s">
        <v>772</v>
      </c>
      <c r="C463" s="260" t="s">
        <v>648</v>
      </c>
      <c r="D463" s="261" t="s">
        <v>40</v>
      </c>
      <c r="E463" s="262">
        <v>4.5</v>
      </c>
      <c r="F463" s="263">
        <v>0</v>
      </c>
      <c r="G463" s="264">
        <f t="shared" si="25"/>
        <v>0</v>
      </c>
      <c r="H463" s="9"/>
      <c r="I463" s="9"/>
      <c r="J463" s="9"/>
      <c r="K463" s="9"/>
      <c r="L463" s="9"/>
      <c r="M463" s="9"/>
      <c r="N463" s="9"/>
      <c r="O463" s="9"/>
      <c r="P463" s="9"/>
      <c r="Q463" s="9"/>
    </row>
    <row r="464" spans="1:17" s="143" customFormat="1" ht="28.8" x14ac:dyDescent="0.25">
      <c r="A464" s="265"/>
      <c r="B464" s="30" t="s">
        <v>773</v>
      </c>
      <c r="C464" s="155" t="s">
        <v>674</v>
      </c>
      <c r="D464" s="158" t="s">
        <v>28</v>
      </c>
      <c r="E464" s="160">
        <v>12</v>
      </c>
      <c r="F464" s="255">
        <v>0</v>
      </c>
      <c r="G464" s="256">
        <f t="shared" si="25"/>
        <v>0</v>
      </c>
      <c r="H464" s="9"/>
      <c r="I464" s="9"/>
      <c r="J464" s="9"/>
      <c r="K464" s="9"/>
      <c r="L464" s="9"/>
      <c r="M464" s="9"/>
      <c r="N464" s="9"/>
      <c r="O464" s="9"/>
      <c r="P464" s="9"/>
      <c r="Q464" s="9"/>
    </row>
    <row r="465" spans="1:17" s="143" customFormat="1" ht="32.4" customHeight="1" x14ac:dyDescent="0.25">
      <c r="A465" s="186"/>
      <c r="B465" s="30" t="s">
        <v>774</v>
      </c>
      <c r="C465" s="155" t="s">
        <v>649</v>
      </c>
      <c r="D465" s="156" t="s">
        <v>28</v>
      </c>
      <c r="E465" s="160">
        <v>12</v>
      </c>
      <c r="F465" s="255">
        <v>0</v>
      </c>
      <c r="G465" s="256">
        <f t="shared" si="25"/>
        <v>0</v>
      </c>
      <c r="H465" s="9"/>
      <c r="I465" s="9"/>
      <c r="J465" s="9"/>
      <c r="K465" s="9"/>
      <c r="L465" s="9"/>
      <c r="M465" s="9"/>
      <c r="N465" s="9"/>
      <c r="O465" s="9"/>
      <c r="P465" s="9"/>
      <c r="Q465" s="9"/>
    </row>
    <row r="466" spans="1:17" s="143" customFormat="1" ht="61.2" customHeight="1" x14ac:dyDescent="0.25">
      <c r="A466" s="186"/>
      <c r="B466" s="30" t="s">
        <v>775</v>
      </c>
      <c r="C466" s="155" t="s">
        <v>675</v>
      </c>
      <c r="D466" s="156" t="s">
        <v>74</v>
      </c>
      <c r="E466" s="160">
        <v>2500</v>
      </c>
      <c r="F466" s="255">
        <v>0</v>
      </c>
      <c r="G466" s="256">
        <f t="shared" si="25"/>
        <v>0</v>
      </c>
      <c r="H466" s="9"/>
      <c r="I466" s="9"/>
      <c r="J466" s="9"/>
      <c r="K466" s="9"/>
      <c r="L466" s="9"/>
      <c r="M466" s="9"/>
      <c r="N466" s="9"/>
      <c r="O466" s="9"/>
      <c r="P466" s="9"/>
      <c r="Q466" s="9"/>
    </row>
    <row r="467" spans="1:17" s="143" customFormat="1" ht="32.4" customHeight="1" x14ac:dyDescent="0.25">
      <c r="A467" s="186"/>
      <c r="B467" s="30" t="s">
        <v>776</v>
      </c>
      <c r="C467" s="159" t="s">
        <v>650</v>
      </c>
      <c r="D467" s="156" t="s">
        <v>74</v>
      </c>
      <c r="E467" s="160">
        <v>5650</v>
      </c>
      <c r="F467" s="255">
        <v>0</v>
      </c>
      <c r="G467" s="256">
        <f t="shared" si="25"/>
        <v>0</v>
      </c>
      <c r="H467" s="9"/>
      <c r="I467" s="9"/>
      <c r="J467" s="9"/>
      <c r="K467" s="9"/>
      <c r="L467" s="9"/>
      <c r="M467" s="9"/>
      <c r="N467" s="9"/>
      <c r="O467" s="9"/>
      <c r="P467" s="9"/>
      <c r="Q467" s="9"/>
    </row>
    <row r="468" spans="1:17" s="143" customFormat="1" ht="48.6" customHeight="1" x14ac:dyDescent="0.25">
      <c r="A468" s="186"/>
      <c r="B468" s="30" t="s">
        <v>777</v>
      </c>
      <c r="C468" s="157" t="s">
        <v>651</v>
      </c>
      <c r="D468" s="158" t="s">
        <v>40</v>
      </c>
      <c r="E468" s="161">
        <v>340</v>
      </c>
      <c r="F468" s="255">
        <v>0</v>
      </c>
      <c r="G468" s="256">
        <f t="shared" si="25"/>
        <v>0</v>
      </c>
      <c r="H468" s="9"/>
      <c r="I468" s="9"/>
      <c r="J468" s="9"/>
      <c r="K468" s="9"/>
      <c r="L468" s="9"/>
      <c r="M468" s="9"/>
      <c r="N468" s="9"/>
      <c r="O468" s="9"/>
      <c r="P468" s="9"/>
      <c r="Q468" s="9"/>
    </row>
    <row r="469" spans="1:17" s="143" customFormat="1" ht="38.4" customHeight="1" x14ac:dyDescent="0.25">
      <c r="A469" s="186"/>
      <c r="B469" s="30" t="s">
        <v>778</v>
      </c>
      <c r="C469" s="157" t="s">
        <v>652</v>
      </c>
      <c r="D469" s="158" t="s">
        <v>100</v>
      </c>
      <c r="E469" s="161">
        <v>25</v>
      </c>
      <c r="F469" s="255">
        <v>0</v>
      </c>
      <c r="G469" s="256">
        <f t="shared" si="25"/>
        <v>0</v>
      </c>
      <c r="H469" s="9"/>
      <c r="I469" s="9"/>
      <c r="J469" s="9"/>
      <c r="K469" s="9"/>
      <c r="L469" s="9"/>
      <c r="M469" s="9"/>
      <c r="N469" s="9"/>
      <c r="O469" s="9"/>
      <c r="P469" s="9"/>
      <c r="Q469" s="9"/>
    </row>
    <row r="470" spans="1:17" s="143" customFormat="1" ht="37.200000000000003" customHeight="1" thickBot="1" x14ac:dyDescent="0.3">
      <c r="A470" s="186"/>
      <c r="B470" s="30" t="s">
        <v>779</v>
      </c>
      <c r="C470" s="157" t="s">
        <v>676</v>
      </c>
      <c r="D470" s="158" t="s">
        <v>100</v>
      </c>
      <c r="E470" s="161">
        <v>17</v>
      </c>
      <c r="F470" s="255">
        <v>0</v>
      </c>
      <c r="G470" s="256">
        <f t="shared" si="25"/>
        <v>0</v>
      </c>
      <c r="H470" s="9"/>
      <c r="I470" s="9"/>
      <c r="J470" s="9"/>
      <c r="K470" s="9"/>
      <c r="L470" s="9"/>
      <c r="M470" s="9"/>
      <c r="N470" s="9"/>
      <c r="O470" s="9"/>
      <c r="P470" s="9"/>
      <c r="Q470" s="9"/>
    </row>
    <row r="471" spans="1:17" s="143" customFormat="1" ht="23.4" customHeight="1" thickBot="1" x14ac:dyDescent="0.3">
      <c r="A471" s="186"/>
      <c r="B471" s="43"/>
      <c r="C471" s="44"/>
      <c r="D471" s="45"/>
      <c r="E471" s="46"/>
      <c r="F471" s="47" t="s">
        <v>31</v>
      </c>
      <c r="G471" s="237">
        <f>SUM(G461:G470)</f>
        <v>0</v>
      </c>
      <c r="H471" s="9"/>
      <c r="I471" s="9"/>
      <c r="J471" s="9"/>
      <c r="K471" s="9"/>
      <c r="L471" s="9"/>
      <c r="M471" s="9"/>
      <c r="N471" s="9"/>
      <c r="O471" s="9"/>
      <c r="P471" s="9"/>
      <c r="Q471" s="9"/>
    </row>
    <row r="472" spans="1:17" ht="21" customHeight="1" thickBot="1" x14ac:dyDescent="0.3">
      <c r="A472" s="279"/>
      <c r="B472" s="101"/>
      <c r="C472" s="102"/>
      <c r="D472" s="103"/>
      <c r="E472" s="104"/>
      <c r="F472" s="105" t="s">
        <v>802</v>
      </c>
      <c r="G472" s="280">
        <f>+G471+G459+G450</f>
        <v>0</v>
      </c>
      <c r="H472" s="9"/>
      <c r="I472" s="9"/>
      <c r="J472" s="9"/>
      <c r="K472" s="9"/>
      <c r="L472" s="9"/>
      <c r="M472" s="9"/>
      <c r="N472" s="9"/>
      <c r="O472" s="9"/>
      <c r="P472" s="9"/>
      <c r="Q472" s="9"/>
    </row>
    <row r="473" spans="1:17" ht="9" customHeight="1" thickBot="1" x14ac:dyDescent="0.3">
      <c r="A473" s="135"/>
      <c r="B473" s="135"/>
      <c r="C473" s="168"/>
      <c r="D473" s="168"/>
      <c r="E473" s="168"/>
      <c r="F473" s="168"/>
      <c r="G473" s="217"/>
      <c r="H473" s="9"/>
      <c r="I473" s="9"/>
      <c r="J473" s="9"/>
      <c r="K473" s="9"/>
      <c r="L473" s="9"/>
      <c r="M473" s="9"/>
      <c r="N473" s="9"/>
      <c r="O473" s="9"/>
      <c r="P473" s="9"/>
      <c r="Q473" s="9"/>
    </row>
    <row r="474" spans="1:17" ht="24" customHeight="1" thickBot="1" x14ac:dyDescent="0.3">
      <c r="A474" s="167"/>
      <c r="B474" s="167"/>
      <c r="C474" s="324" t="s">
        <v>606</v>
      </c>
      <c r="D474" s="325"/>
      <c r="E474" s="325"/>
      <c r="F474" s="326"/>
      <c r="G474" s="266">
        <f>+G472+G433+G394+G337+G324+G292+G274+G145+G69+G30</f>
        <v>0</v>
      </c>
      <c r="H474" s="9"/>
      <c r="I474" s="9"/>
      <c r="J474" s="9"/>
      <c r="K474" s="9"/>
      <c r="L474" s="9"/>
      <c r="M474" s="9"/>
      <c r="N474" s="9"/>
      <c r="O474" s="9"/>
      <c r="P474" s="9"/>
      <c r="Q474" s="9"/>
    </row>
    <row r="475" spans="1:17" ht="25.2" customHeight="1" x14ac:dyDescent="0.25">
      <c r="A475" s="167"/>
      <c r="B475" s="167"/>
      <c r="C475" s="327" t="s">
        <v>607</v>
      </c>
      <c r="D475" s="328"/>
      <c r="E475" s="329"/>
      <c r="F475" s="136">
        <v>0</v>
      </c>
      <c r="G475" s="257">
        <f>+G474*F475</f>
        <v>0</v>
      </c>
      <c r="H475" s="9"/>
      <c r="I475" s="9"/>
      <c r="J475" s="9"/>
      <c r="K475" s="9"/>
      <c r="L475" s="9"/>
      <c r="M475" s="9"/>
      <c r="N475" s="9"/>
      <c r="O475" s="9"/>
      <c r="P475" s="9"/>
      <c r="Q475" s="9"/>
    </row>
    <row r="476" spans="1:17" ht="25.8" customHeight="1" x14ac:dyDescent="0.25">
      <c r="A476" s="167"/>
      <c r="B476" s="167"/>
      <c r="C476" s="330" t="s">
        <v>608</v>
      </c>
      <c r="D476" s="331"/>
      <c r="E476" s="332"/>
      <c r="F476" s="18">
        <v>0</v>
      </c>
      <c r="G476" s="258">
        <f>+G474*F476</f>
        <v>0</v>
      </c>
      <c r="H476" s="9"/>
      <c r="I476" s="9"/>
      <c r="J476" s="9"/>
      <c r="K476" s="9"/>
      <c r="L476" s="9"/>
      <c r="M476" s="9"/>
      <c r="N476" s="9"/>
      <c r="O476" s="9"/>
      <c r="P476" s="9"/>
      <c r="Q476" s="9"/>
    </row>
    <row r="477" spans="1:17" ht="22.8" customHeight="1" x14ac:dyDescent="0.25">
      <c r="A477" s="167"/>
      <c r="B477" s="167"/>
      <c r="C477" s="330" t="s">
        <v>609</v>
      </c>
      <c r="D477" s="331"/>
      <c r="E477" s="332"/>
      <c r="F477" s="18">
        <v>0</v>
      </c>
      <c r="G477" s="258">
        <f>+G474*F477</f>
        <v>0</v>
      </c>
      <c r="H477" s="9"/>
      <c r="I477" s="9"/>
      <c r="J477" s="9"/>
      <c r="K477" s="9"/>
      <c r="L477" s="9"/>
      <c r="M477" s="9"/>
      <c r="N477" s="9"/>
      <c r="O477" s="9"/>
      <c r="P477" s="9"/>
      <c r="Q477" s="9"/>
    </row>
    <row r="478" spans="1:17" ht="25.8" customHeight="1" thickBot="1" x14ac:dyDescent="0.3">
      <c r="A478" s="167"/>
      <c r="B478" s="167"/>
      <c r="C478" s="317" t="s">
        <v>610</v>
      </c>
      <c r="D478" s="318"/>
      <c r="E478" s="319"/>
      <c r="F478" s="137">
        <v>0.19</v>
      </c>
      <c r="G478" s="259">
        <f>+G477*F478</f>
        <v>0</v>
      </c>
      <c r="H478" s="9"/>
      <c r="I478" s="9"/>
      <c r="J478" s="9"/>
      <c r="K478" s="9"/>
      <c r="L478" s="9"/>
      <c r="M478" s="9"/>
      <c r="N478" s="9"/>
      <c r="O478" s="9"/>
      <c r="P478" s="9"/>
      <c r="Q478" s="9"/>
    </row>
    <row r="479" spans="1:17" ht="24.6" customHeight="1" x14ac:dyDescent="0.25">
      <c r="A479" s="167"/>
      <c r="B479" s="167"/>
      <c r="C479" s="320" t="s">
        <v>611</v>
      </c>
      <c r="D479" s="321"/>
      <c r="E479" s="321"/>
      <c r="F479" s="322"/>
      <c r="G479" s="274">
        <f>+G478+G477+G476+G475+G474</f>
        <v>0</v>
      </c>
      <c r="H479" s="9"/>
      <c r="I479" s="9"/>
      <c r="J479" s="9"/>
      <c r="K479" s="9"/>
      <c r="L479" s="9"/>
      <c r="M479" s="9"/>
      <c r="N479" s="9"/>
      <c r="O479" s="9"/>
      <c r="P479" s="9"/>
      <c r="Q479" s="9"/>
    </row>
    <row r="480" spans="1:17" ht="14.25" customHeight="1" x14ac:dyDescent="0.25">
      <c r="A480" s="135"/>
      <c r="B480" s="135"/>
      <c r="C480" s="168"/>
      <c r="D480" s="168"/>
      <c r="E480" s="168"/>
      <c r="F480" s="135"/>
      <c r="G480" s="135"/>
      <c r="H480" s="9"/>
      <c r="I480" s="9"/>
      <c r="J480" s="9"/>
      <c r="K480" s="9"/>
      <c r="L480" s="9"/>
      <c r="M480" s="9"/>
      <c r="N480" s="9"/>
      <c r="O480" s="9"/>
      <c r="P480" s="9"/>
      <c r="Q480" s="9"/>
    </row>
    <row r="481" spans="1:17" s="164" customFormat="1" ht="29.4" customHeight="1" x14ac:dyDescent="0.25">
      <c r="A481" s="135"/>
      <c r="B481" s="135"/>
      <c r="C481" s="168"/>
      <c r="D481" s="168"/>
      <c r="E481" s="168"/>
      <c r="F481" s="168"/>
      <c r="G481" s="168"/>
      <c r="H481" s="9"/>
      <c r="I481" s="9"/>
      <c r="J481" s="9"/>
      <c r="K481" s="9"/>
      <c r="L481" s="9"/>
      <c r="M481" s="9"/>
      <c r="N481" s="9"/>
      <c r="O481" s="9"/>
      <c r="P481" s="9"/>
      <c r="Q481" s="9"/>
    </row>
    <row r="482" spans="1:17" s="164" customFormat="1" ht="14.25" customHeight="1" x14ac:dyDescent="0.25">
      <c r="A482" s="135"/>
      <c r="B482" s="135"/>
      <c r="C482" s="168"/>
      <c r="D482" s="168"/>
      <c r="E482" s="168"/>
      <c r="F482" s="168"/>
      <c r="G482" s="168"/>
      <c r="H482" s="9"/>
      <c r="I482" s="9"/>
      <c r="J482" s="9"/>
      <c r="K482" s="9"/>
      <c r="L482" s="9"/>
      <c r="M482" s="9"/>
      <c r="N482" s="9"/>
      <c r="O482" s="9"/>
      <c r="P482" s="9"/>
      <c r="Q482" s="9"/>
    </row>
    <row r="483" spans="1:17" s="164" customFormat="1" ht="14.25" customHeight="1" x14ac:dyDescent="0.3">
      <c r="A483" s="135"/>
      <c r="B483" s="135"/>
      <c r="C483" s="168"/>
      <c r="D483" s="267"/>
      <c r="E483" s="168"/>
      <c r="F483" s="135"/>
      <c r="G483" s="135"/>
      <c r="H483" s="9"/>
      <c r="I483" s="9"/>
      <c r="J483" s="9"/>
      <c r="K483" s="9"/>
      <c r="L483" s="9"/>
      <c r="M483" s="9"/>
      <c r="N483" s="9"/>
      <c r="O483" s="9"/>
      <c r="P483" s="9"/>
      <c r="Q483" s="9"/>
    </row>
    <row r="484" spans="1:17" s="164" customFormat="1" ht="14.25" customHeight="1" x14ac:dyDescent="0.3">
      <c r="A484" s="268"/>
      <c r="B484" s="268"/>
      <c r="C484" s="268"/>
      <c r="D484" s="267"/>
      <c r="E484" s="268"/>
      <c r="F484" s="268"/>
      <c r="G484" s="268"/>
      <c r="H484" s="9"/>
      <c r="I484" s="9"/>
      <c r="J484" s="9"/>
      <c r="K484" s="9"/>
      <c r="L484" s="9"/>
      <c r="M484" s="9"/>
      <c r="N484" s="9"/>
      <c r="O484" s="9"/>
      <c r="P484" s="9"/>
      <c r="Q484" s="9"/>
    </row>
    <row r="485" spans="1:17" s="164" customFormat="1" ht="14.25" customHeight="1" x14ac:dyDescent="0.25">
      <c r="A485" s="268"/>
      <c r="B485" s="268"/>
      <c r="C485" s="268"/>
      <c r="D485" s="268"/>
      <c r="E485" s="268"/>
      <c r="F485" s="268"/>
      <c r="G485" s="268"/>
      <c r="H485" s="9"/>
      <c r="I485" s="9"/>
      <c r="J485" s="9"/>
      <c r="K485" s="9"/>
      <c r="L485" s="9"/>
      <c r="M485" s="9"/>
      <c r="N485" s="9"/>
      <c r="O485" s="9"/>
      <c r="P485" s="9"/>
      <c r="Q485" s="9"/>
    </row>
    <row r="486" spans="1:17" s="164" customFormat="1" ht="14.25" customHeight="1" x14ac:dyDescent="0.25">
      <c r="A486" s="268"/>
      <c r="B486" s="268"/>
      <c r="C486" s="268"/>
      <c r="D486" s="269"/>
      <c r="E486" s="268"/>
      <c r="F486" s="268"/>
      <c r="G486" s="275"/>
      <c r="H486" s="9"/>
      <c r="I486" s="9"/>
      <c r="J486" s="9"/>
      <c r="K486" s="9"/>
      <c r="L486" s="9"/>
      <c r="M486" s="9"/>
      <c r="N486" s="9"/>
      <c r="O486" s="9"/>
      <c r="P486" s="9"/>
      <c r="Q486" s="9"/>
    </row>
    <row r="487" spans="1:17" s="164" customFormat="1" ht="14.25" customHeight="1" x14ac:dyDescent="0.25">
      <c r="A487" s="268"/>
      <c r="B487" s="268"/>
      <c r="C487" s="268"/>
      <c r="D487" s="268"/>
      <c r="E487" s="268"/>
      <c r="F487" s="268"/>
      <c r="G487" s="268"/>
      <c r="H487" s="9"/>
      <c r="I487" s="9"/>
      <c r="J487" s="9"/>
      <c r="K487" s="9"/>
      <c r="L487" s="9"/>
      <c r="M487" s="9"/>
      <c r="N487" s="9"/>
      <c r="O487" s="9"/>
      <c r="P487" s="9"/>
      <c r="Q487" s="9"/>
    </row>
    <row r="488" spans="1:17" s="143" customFormat="1" ht="14.25" customHeight="1" x14ac:dyDescent="0.25">
      <c r="A488" s="268"/>
      <c r="B488" s="268"/>
      <c r="C488" s="268"/>
      <c r="D488" s="268"/>
      <c r="E488" s="268"/>
      <c r="F488" s="268"/>
      <c r="G488" s="269"/>
      <c r="H488" s="9"/>
      <c r="I488" s="9"/>
      <c r="J488" s="9"/>
      <c r="K488" s="9"/>
      <c r="L488" s="9"/>
      <c r="M488" s="9"/>
      <c r="N488" s="9"/>
      <c r="O488" s="9"/>
      <c r="P488" s="9"/>
      <c r="Q488" s="9"/>
    </row>
    <row r="489" spans="1:17" s="143" customFormat="1" ht="14.25" customHeight="1" x14ac:dyDescent="0.25">
      <c r="A489" s="268"/>
      <c r="B489" s="268"/>
      <c r="C489" s="268"/>
      <c r="D489" s="270"/>
      <c r="E489" s="268"/>
      <c r="F489" s="268"/>
      <c r="G489" s="275"/>
      <c r="H489" s="9"/>
      <c r="I489" s="9"/>
      <c r="J489" s="9"/>
      <c r="K489" s="9"/>
      <c r="L489" s="9"/>
      <c r="M489" s="9"/>
      <c r="N489" s="9"/>
      <c r="O489" s="9"/>
      <c r="P489" s="9"/>
      <c r="Q489" s="9"/>
    </row>
    <row r="490" spans="1:17" s="143" customFormat="1" ht="14.25" customHeight="1" x14ac:dyDescent="0.25">
      <c r="A490" s="268"/>
      <c r="B490" s="268"/>
      <c r="C490" s="269"/>
      <c r="D490" s="270"/>
      <c r="E490" s="268"/>
      <c r="F490" s="268"/>
      <c r="G490" s="268"/>
      <c r="H490" s="9"/>
      <c r="I490" s="9"/>
      <c r="J490" s="9"/>
      <c r="K490" s="9"/>
      <c r="L490" s="9"/>
      <c r="M490" s="9"/>
      <c r="N490" s="9"/>
      <c r="O490" s="9"/>
      <c r="P490" s="9"/>
      <c r="Q490" s="9"/>
    </row>
    <row r="491" spans="1:17" ht="14.25" customHeight="1" x14ac:dyDescent="0.25">
      <c r="A491" s="268"/>
      <c r="B491" s="268"/>
      <c r="C491" s="268"/>
      <c r="D491" s="268"/>
      <c r="E491" s="268"/>
      <c r="F491" s="268"/>
      <c r="G491" s="268"/>
      <c r="H491" s="9"/>
      <c r="I491" s="9"/>
      <c r="J491" s="9"/>
      <c r="K491" s="9"/>
      <c r="L491" s="9"/>
      <c r="M491" s="9"/>
      <c r="N491" s="9"/>
      <c r="O491" s="9"/>
      <c r="P491" s="9"/>
      <c r="Q491" s="9"/>
    </row>
    <row r="492" spans="1:17" ht="19.2" customHeight="1" x14ac:dyDescent="0.25">
      <c r="A492" s="268"/>
      <c r="B492" s="268"/>
      <c r="C492" s="268"/>
      <c r="D492" s="268"/>
      <c r="E492" s="268"/>
      <c r="F492" s="268"/>
      <c r="G492" s="268"/>
      <c r="H492" s="9"/>
      <c r="I492" s="9"/>
      <c r="J492" s="9"/>
      <c r="K492" s="9"/>
      <c r="L492" s="9"/>
      <c r="M492" s="9"/>
      <c r="N492" s="9"/>
      <c r="O492" s="9"/>
      <c r="P492" s="9"/>
      <c r="Q492" s="9"/>
    </row>
    <row r="493" spans="1:17" ht="14.25" customHeight="1" x14ac:dyDescent="0.25">
      <c r="A493" s="268"/>
      <c r="B493" s="268"/>
      <c r="C493" s="268"/>
      <c r="D493" s="268"/>
      <c r="E493" s="268"/>
      <c r="F493" s="268"/>
      <c r="G493" s="268"/>
      <c r="H493" s="9"/>
      <c r="I493" s="9"/>
      <c r="J493" s="9"/>
      <c r="K493" s="9"/>
      <c r="L493" s="9"/>
      <c r="M493" s="9"/>
      <c r="N493" s="9"/>
      <c r="O493" s="9"/>
      <c r="P493" s="9"/>
      <c r="Q493" s="9"/>
    </row>
    <row r="494" spans="1:17" ht="14.25" customHeight="1" x14ac:dyDescent="0.25">
      <c r="A494" s="268"/>
      <c r="B494" s="268"/>
      <c r="C494" s="268"/>
      <c r="D494" s="268"/>
      <c r="E494" s="268"/>
      <c r="F494" s="268"/>
      <c r="G494" s="268"/>
      <c r="H494" s="9"/>
      <c r="I494" s="9"/>
      <c r="J494" s="9"/>
      <c r="K494" s="9"/>
      <c r="L494" s="9"/>
      <c r="M494" s="9"/>
      <c r="N494" s="9"/>
      <c r="O494" s="9"/>
      <c r="P494" s="9"/>
      <c r="Q494" s="9"/>
    </row>
    <row r="495" spans="1:17" ht="14.25" customHeight="1" x14ac:dyDescent="0.25">
      <c r="A495" s="268"/>
      <c r="B495" s="268"/>
      <c r="C495" s="268"/>
      <c r="D495" s="268"/>
      <c r="E495" s="268"/>
      <c r="F495" s="268"/>
      <c r="G495" s="268"/>
      <c r="H495" s="9"/>
      <c r="I495" s="9"/>
      <c r="J495" s="9"/>
      <c r="K495" s="9"/>
      <c r="L495" s="9"/>
      <c r="M495" s="9"/>
      <c r="N495" s="9"/>
      <c r="O495" s="9"/>
      <c r="P495" s="9"/>
      <c r="Q495" s="9"/>
    </row>
    <row r="496" spans="1:17" ht="14.25" customHeight="1" x14ac:dyDescent="0.3">
      <c r="A496" s="268"/>
      <c r="B496" s="271"/>
      <c r="C496" s="272"/>
      <c r="D496" s="268"/>
      <c r="E496" s="268"/>
      <c r="F496" s="268"/>
      <c r="G496" s="268"/>
      <c r="H496" s="9"/>
      <c r="I496" s="9"/>
      <c r="J496" s="9"/>
      <c r="K496" s="9"/>
      <c r="L496" s="9"/>
      <c r="M496" s="9"/>
      <c r="N496" s="9"/>
      <c r="O496" s="9"/>
      <c r="P496" s="9"/>
      <c r="Q496" s="9"/>
    </row>
    <row r="497" spans="1:17" ht="14.25" customHeight="1" x14ac:dyDescent="0.25">
      <c r="A497" s="268"/>
      <c r="B497" s="268"/>
      <c r="C497" s="273"/>
      <c r="D497" s="268"/>
      <c r="E497" s="268"/>
      <c r="F497" s="268"/>
      <c r="G497" s="268"/>
      <c r="H497" s="9"/>
      <c r="I497" s="9"/>
      <c r="J497" s="9"/>
      <c r="K497" s="9"/>
      <c r="L497" s="9"/>
      <c r="M497" s="9"/>
      <c r="N497" s="9"/>
      <c r="O497" s="9"/>
      <c r="P497" s="9"/>
      <c r="Q497" s="9"/>
    </row>
    <row r="498" spans="1:17" ht="14.25" customHeight="1" x14ac:dyDescent="0.25">
      <c r="A498" s="268"/>
      <c r="B498" s="268"/>
      <c r="C498" s="273"/>
      <c r="D498" s="268"/>
      <c r="E498" s="268"/>
      <c r="F498" s="268"/>
      <c r="G498" s="268"/>
      <c r="H498" s="9"/>
      <c r="I498" s="9"/>
      <c r="J498" s="9"/>
      <c r="K498" s="9"/>
      <c r="L498" s="9"/>
      <c r="M498" s="9"/>
      <c r="N498" s="9"/>
      <c r="O498" s="9"/>
      <c r="P498" s="9"/>
      <c r="Q498" s="9"/>
    </row>
    <row r="499" spans="1:17" ht="14.25" customHeight="1" x14ac:dyDescent="0.25">
      <c r="A499" s="268"/>
      <c r="B499" s="268"/>
      <c r="C499" s="273"/>
      <c r="D499" s="268"/>
      <c r="E499" s="268"/>
      <c r="F499" s="268"/>
      <c r="G499" s="268"/>
      <c r="H499" s="9"/>
      <c r="I499" s="9"/>
      <c r="J499" s="9"/>
      <c r="K499" s="9"/>
      <c r="L499" s="9"/>
      <c r="M499" s="9"/>
      <c r="N499" s="9"/>
      <c r="O499" s="9"/>
      <c r="P499" s="9"/>
      <c r="Q499" s="9"/>
    </row>
    <row r="500" spans="1:17" ht="14.25" customHeight="1" x14ac:dyDescent="0.25">
      <c r="A500" s="268"/>
      <c r="B500" s="268"/>
      <c r="C500" s="273"/>
      <c r="D500" s="268"/>
      <c r="E500" s="268"/>
      <c r="F500" s="268"/>
      <c r="G500" s="268"/>
      <c r="H500" s="9"/>
      <c r="I500" s="9"/>
      <c r="J500" s="9"/>
      <c r="K500" s="9"/>
      <c r="L500" s="9"/>
      <c r="M500" s="9"/>
      <c r="N500" s="9"/>
      <c r="O500" s="9"/>
      <c r="P500" s="9"/>
      <c r="Q500" s="9"/>
    </row>
    <row r="501" spans="1:17" ht="14.25" customHeight="1" x14ac:dyDescent="0.25">
      <c r="A501" s="168"/>
      <c r="B501" s="168"/>
      <c r="C501" s="168"/>
      <c r="D501" s="168"/>
      <c r="E501" s="168"/>
      <c r="F501" s="218"/>
      <c r="G501" s="276"/>
      <c r="H501" s="9"/>
      <c r="I501" s="9"/>
      <c r="J501" s="9"/>
      <c r="K501" s="9"/>
      <c r="L501" s="9"/>
      <c r="M501" s="9"/>
      <c r="N501" s="9"/>
      <c r="O501" s="9"/>
      <c r="P501" s="9"/>
      <c r="Q501" s="9"/>
    </row>
    <row r="502" spans="1:17" ht="14.25" customHeight="1" x14ac:dyDescent="0.25">
      <c r="A502" s="168"/>
      <c r="B502" s="168"/>
      <c r="C502" s="168"/>
      <c r="D502" s="168"/>
      <c r="E502" s="168"/>
      <c r="F502" s="218"/>
      <c r="G502" s="276"/>
      <c r="H502" s="9"/>
      <c r="I502" s="9"/>
      <c r="J502" s="9"/>
      <c r="K502" s="9"/>
      <c r="L502" s="9"/>
      <c r="M502" s="9"/>
      <c r="N502" s="9"/>
      <c r="O502" s="9"/>
      <c r="P502" s="9"/>
      <c r="Q502" s="9"/>
    </row>
    <row r="503" spans="1:17" ht="14.25" customHeight="1" x14ac:dyDescent="0.25">
      <c r="A503" s="168"/>
      <c r="B503" s="168"/>
      <c r="C503" s="168"/>
      <c r="D503" s="219"/>
      <c r="E503" s="219"/>
      <c r="F503" s="220"/>
      <c r="G503" s="277"/>
      <c r="H503" s="9"/>
      <c r="I503" s="9"/>
      <c r="J503" s="9"/>
      <c r="K503" s="9"/>
      <c r="L503" s="9"/>
      <c r="M503" s="9"/>
      <c r="N503" s="9"/>
      <c r="O503" s="9"/>
      <c r="P503" s="9"/>
      <c r="Q503" s="9"/>
    </row>
    <row r="504" spans="1:17" ht="14.25" customHeight="1" x14ac:dyDescent="0.25">
      <c r="A504" s="168"/>
      <c r="B504" s="168"/>
      <c r="C504" s="168"/>
      <c r="D504" s="219"/>
      <c r="E504" s="219"/>
      <c r="F504" s="220"/>
      <c r="G504" s="278"/>
      <c r="H504" s="9"/>
      <c r="I504" s="9"/>
      <c r="J504" s="9"/>
      <c r="K504" s="9"/>
      <c r="L504" s="9"/>
      <c r="M504" s="9"/>
      <c r="N504" s="9"/>
      <c r="O504" s="9"/>
      <c r="P504" s="9"/>
      <c r="Q504" s="9"/>
    </row>
    <row r="505" spans="1:17" ht="14.25" customHeight="1" x14ac:dyDescent="0.3">
      <c r="A505" s="287"/>
      <c r="B505" s="291"/>
      <c r="C505" s="291"/>
      <c r="D505" s="282"/>
      <c r="E505" s="168"/>
      <c r="F505" s="135"/>
      <c r="G505" s="135"/>
      <c r="H505" s="9"/>
      <c r="I505" s="9"/>
      <c r="J505" s="9"/>
      <c r="K505" s="9"/>
      <c r="L505" s="9"/>
      <c r="M505" s="9"/>
      <c r="N505" s="9"/>
      <c r="O505" s="9"/>
      <c r="P505" s="9"/>
      <c r="Q505" s="9"/>
    </row>
    <row r="506" spans="1:17" ht="14.25" customHeight="1" x14ac:dyDescent="0.3">
      <c r="A506" s="287"/>
      <c r="B506" s="293" t="s">
        <v>817</v>
      </c>
      <c r="C506" s="293"/>
      <c r="D506" s="285"/>
      <c r="E506" s="168"/>
      <c r="F506" s="218"/>
      <c r="G506" s="276"/>
      <c r="H506" s="9"/>
      <c r="I506" s="9"/>
      <c r="J506" s="9"/>
      <c r="K506" s="9"/>
      <c r="L506" s="9"/>
      <c r="M506" s="9"/>
      <c r="N506" s="9"/>
      <c r="O506" s="9"/>
      <c r="P506" s="9"/>
      <c r="Q506" s="9"/>
    </row>
    <row r="507" spans="1:17" ht="14.25" customHeight="1" x14ac:dyDescent="0.25">
      <c r="A507" s="289" t="s">
        <v>818</v>
      </c>
      <c r="B507" s="294"/>
      <c r="C507" s="294"/>
      <c r="D507" s="284"/>
      <c r="E507" s="168"/>
      <c r="F507" s="218"/>
      <c r="G507" s="276"/>
      <c r="H507" s="9"/>
      <c r="I507" s="9"/>
      <c r="J507" s="9"/>
      <c r="K507" s="9"/>
      <c r="L507" s="9"/>
      <c r="M507" s="9"/>
      <c r="N507" s="9"/>
      <c r="O507" s="9"/>
      <c r="P507" s="9"/>
      <c r="Q507" s="9"/>
    </row>
    <row r="508" spans="1:17" ht="14.25" customHeight="1" x14ac:dyDescent="0.25">
      <c r="A508" s="289" t="s">
        <v>819</v>
      </c>
      <c r="B508" s="294"/>
      <c r="C508" s="294"/>
      <c r="D508" s="284"/>
      <c r="E508" s="168"/>
      <c r="F508" s="218"/>
      <c r="G508" s="276"/>
      <c r="H508" s="9"/>
      <c r="I508" s="9"/>
      <c r="J508" s="9"/>
      <c r="K508" s="9"/>
      <c r="L508" s="9"/>
      <c r="M508" s="9"/>
      <c r="N508" s="9"/>
      <c r="O508" s="9"/>
      <c r="P508" s="9"/>
      <c r="Q508" s="9"/>
    </row>
    <row r="509" spans="1:17" ht="14.25" customHeight="1" x14ac:dyDescent="0.25">
      <c r="A509" s="289" t="s">
        <v>820</v>
      </c>
      <c r="B509" s="294"/>
      <c r="C509" s="294"/>
      <c r="D509" s="284"/>
      <c r="E509" s="219"/>
      <c r="F509" s="220"/>
      <c r="G509" s="277"/>
      <c r="H509" s="9"/>
      <c r="I509" s="9"/>
      <c r="J509" s="9"/>
      <c r="K509" s="9"/>
      <c r="L509" s="9"/>
      <c r="M509" s="9"/>
      <c r="N509" s="9"/>
      <c r="O509" s="9"/>
      <c r="P509" s="9"/>
      <c r="Q509" s="9"/>
    </row>
    <row r="510" spans="1:17" ht="14.25" customHeight="1" x14ac:dyDescent="0.25">
      <c r="A510" s="290" t="s">
        <v>821</v>
      </c>
      <c r="B510" s="292"/>
      <c r="C510" s="292"/>
      <c r="D510" s="283"/>
      <c r="E510" s="219"/>
      <c r="F510" s="220"/>
      <c r="G510" s="278"/>
      <c r="H510" s="9"/>
      <c r="I510" s="9"/>
      <c r="J510" s="9"/>
      <c r="K510" s="9"/>
      <c r="L510" s="9"/>
      <c r="M510" s="9"/>
      <c r="N510" s="9"/>
      <c r="O510" s="9"/>
      <c r="P510" s="9"/>
      <c r="Q510" s="9"/>
    </row>
    <row r="511" spans="1:17" ht="14.25" customHeight="1" x14ac:dyDescent="0.25">
      <c r="A511" s="290" t="s">
        <v>822</v>
      </c>
      <c r="B511" s="292"/>
      <c r="C511" s="292"/>
      <c r="D511" s="286"/>
      <c r="E511" s="168"/>
      <c r="F511" s="135"/>
      <c r="G511" s="135"/>
      <c r="H511" s="9"/>
      <c r="I511" s="9"/>
      <c r="J511" s="9"/>
      <c r="K511" s="9"/>
      <c r="L511" s="9"/>
      <c r="M511" s="9"/>
      <c r="N511" s="9"/>
      <c r="O511" s="9"/>
      <c r="P511" s="9"/>
      <c r="Q511" s="9"/>
    </row>
    <row r="512" spans="1:17" ht="14.25" customHeight="1" x14ac:dyDescent="0.25">
      <c r="A512" s="288"/>
      <c r="B512" s="288"/>
      <c r="C512" s="288"/>
      <c r="D512" s="168"/>
      <c r="E512" s="168"/>
      <c r="F512" s="218"/>
      <c r="G512" s="276"/>
      <c r="H512" s="9"/>
      <c r="I512" s="9"/>
      <c r="J512" s="9"/>
      <c r="K512" s="9"/>
      <c r="L512" s="9"/>
      <c r="M512" s="9"/>
      <c r="N512" s="9"/>
      <c r="O512" s="9"/>
      <c r="P512" s="9"/>
      <c r="Q512" s="9"/>
    </row>
    <row r="513" spans="1:17" ht="14.25" customHeight="1" x14ac:dyDescent="0.25">
      <c r="A513" s="168"/>
      <c r="B513" s="168"/>
      <c r="C513" s="168"/>
      <c r="D513" s="168"/>
      <c r="E513" s="168"/>
      <c r="F513" s="218"/>
      <c r="G513" s="276"/>
      <c r="H513" s="9"/>
      <c r="I513" s="9"/>
      <c r="J513" s="9"/>
      <c r="K513" s="9"/>
      <c r="L513" s="9"/>
      <c r="M513" s="9"/>
      <c r="N513" s="9"/>
      <c r="O513" s="9"/>
      <c r="P513" s="9"/>
      <c r="Q513" s="9"/>
    </row>
    <row r="514" spans="1:17" ht="14.25" customHeight="1" x14ac:dyDescent="0.25">
      <c r="A514" s="167"/>
      <c r="B514" s="167"/>
      <c r="C514" s="167"/>
      <c r="D514" s="167"/>
      <c r="E514" s="167"/>
      <c r="F514" s="167"/>
      <c r="G514" s="167"/>
      <c r="H514" s="9"/>
      <c r="I514" s="9"/>
      <c r="J514" s="9"/>
      <c r="K514" s="9"/>
      <c r="L514" s="9"/>
      <c r="M514" s="9"/>
      <c r="N514" s="9"/>
      <c r="O514" s="9"/>
      <c r="P514" s="9"/>
      <c r="Q514" s="9"/>
    </row>
    <row r="515" spans="1:17" ht="14.25" customHeight="1" x14ac:dyDescent="0.25">
      <c r="A515" s="167"/>
      <c r="B515" s="167"/>
      <c r="C515" s="167"/>
      <c r="D515" s="167"/>
      <c r="E515" s="167"/>
      <c r="F515" s="167"/>
      <c r="G515" s="167"/>
      <c r="H515" s="9"/>
      <c r="I515" s="9"/>
      <c r="J515" s="9"/>
      <c r="K515" s="9"/>
      <c r="L515" s="9"/>
      <c r="M515" s="9"/>
      <c r="N515" s="9"/>
      <c r="O515" s="9"/>
      <c r="P515" s="9"/>
      <c r="Q515" s="9"/>
    </row>
    <row r="516" spans="1:17" ht="14.25" customHeight="1" x14ac:dyDescent="0.25">
      <c r="A516" s="19"/>
      <c r="B516" s="19"/>
      <c r="C516" s="19"/>
      <c r="D516" s="19"/>
      <c r="E516" s="19"/>
      <c r="F516" s="19"/>
      <c r="G516" s="19"/>
      <c r="H516" s="9"/>
      <c r="I516" s="9"/>
      <c r="J516" s="9"/>
      <c r="K516" s="9"/>
      <c r="L516" s="9"/>
      <c r="M516" s="9"/>
      <c r="N516" s="9"/>
      <c r="O516" s="9"/>
      <c r="P516" s="9"/>
      <c r="Q516" s="9"/>
    </row>
    <row r="517" spans="1:17" ht="14.25" customHeight="1" x14ac:dyDescent="0.25">
      <c r="A517" s="19"/>
      <c r="B517" s="19"/>
      <c r="C517" s="19"/>
      <c r="D517" s="19"/>
      <c r="E517" s="19"/>
      <c r="F517" s="19"/>
      <c r="G517" s="19"/>
      <c r="H517" s="9"/>
      <c r="I517" s="9"/>
      <c r="J517" s="9"/>
      <c r="K517" s="9"/>
      <c r="L517" s="9"/>
      <c r="M517" s="9"/>
      <c r="N517" s="9"/>
      <c r="O517" s="9"/>
      <c r="P517" s="9"/>
      <c r="Q517" s="9"/>
    </row>
    <row r="518" spans="1:17" ht="14.25" customHeight="1" x14ac:dyDescent="0.3">
      <c r="A518" s="20"/>
      <c r="B518" s="20"/>
      <c r="C518" s="21"/>
      <c r="D518" s="20"/>
      <c r="E518" s="22"/>
      <c r="F518" s="23"/>
      <c r="G518" s="23"/>
      <c r="H518" s="9"/>
      <c r="I518" s="9"/>
      <c r="J518" s="9"/>
      <c r="K518" s="9"/>
      <c r="L518" s="9"/>
      <c r="M518" s="9"/>
      <c r="N518" s="9"/>
      <c r="O518" s="9"/>
      <c r="P518" s="9"/>
      <c r="Q518" s="9"/>
    </row>
    <row r="519" spans="1:17" ht="14.25" customHeight="1" x14ac:dyDescent="0.3">
      <c r="A519" s="20"/>
      <c r="B519" s="20"/>
      <c r="C519" s="21"/>
      <c r="D519" s="20"/>
      <c r="E519" s="22"/>
      <c r="F519" s="23"/>
      <c r="G519" s="23"/>
      <c r="H519" s="9"/>
      <c r="I519" s="9"/>
      <c r="J519" s="9"/>
      <c r="K519" s="9"/>
      <c r="L519" s="9"/>
      <c r="M519" s="9"/>
      <c r="N519" s="9"/>
      <c r="O519" s="9"/>
      <c r="P519" s="9"/>
      <c r="Q519" s="9"/>
    </row>
    <row r="520" spans="1:17" ht="14.25" customHeight="1" x14ac:dyDescent="0.3">
      <c r="A520" s="20"/>
      <c r="B520" s="20"/>
      <c r="C520" s="21"/>
      <c r="D520" s="20"/>
      <c r="E520" s="22"/>
      <c r="F520" s="23"/>
      <c r="G520" s="23"/>
      <c r="H520" s="9"/>
      <c r="I520" s="9"/>
      <c r="J520" s="9"/>
      <c r="K520" s="9"/>
      <c r="L520" s="9"/>
      <c r="M520" s="9"/>
      <c r="N520" s="9"/>
      <c r="O520" s="9"/>
      <c r="P520" s="9"/>
      <c r="Q520" s="9"/>
    </row>
    <row r="521" spans="1:17" ht="14.25" customHeight="1" x14ac:dyDescent="0.3">
      <c r="A521" s="20"/>
      <c r="B521" s="20"/>
      <c r="C521" s="21"/>
      <c r="D521" s="20"/>
      <c r="E521" s="22"/>
      <c r="F521" s="23"/>
      <c r="G521" s="23"/>
      <c r="H521" s="9"/>
      <c r="I521" s="9"/>
      <c r="J521" s="9"/>
      <c r="K521" s="9"/>
      <c r="L521" s="9"/>
      <c r="M521" s="9"/>
      <c r="N521" s="9"/>
      <c r="O521" s="9"/>
      <c r="P521" s="9"/>
      <c r="Q521" s="9"/>
    </row>
    <row r="522" spans="1:17" ht="14.25" customHeight="1" x14ac:dyDescent="0.3">
      <c r="A522" s="20"/>
      <c r="B522" s="20"/>
      <c r="C522" s="21"/>
      <c r="D522" s="20"/>
      <c r="E522" s="22"/>
      <c r="F522" s="23"/>
      <c r="G522" s="23"/>
      <c r="H522" s="9"/>
      <c r="I522" s="9"/>
      <c r="J522" s="9"/>
      <c r="K522" s="9"/>
      <c r="L522" s="9"/>
      <c r="M522" s="9"/>
      <c r="N522" s="9"/>
      <c r="O522" s="9"/>
      <c r="P522" s="9"/>
      <c r="Q522" s="9"/>
    </row>
    <row r="523" spans="1:17" ht="14.25" customHeight="1" x14ac:dyDescent="0.3">
      <c r="A523" s="20"/>
      <c r="B523" s="20"/>
      <c r="C523" s="21"/>
      <c r="D523" s="20"/>
      <c r="E523" s="22"/>
      <c r="F523" s="23"/>
      <c r="G523" s="23"/>
      <c r="H523" s="9"/>
      <c r="I523" s="9"/>
      <c r="J523" s="9"/>
      <c r="K523" s="9"/>
      <c r="L523" s="9"/>
      <c r="M523" s="9"/>
      <c r="N523" s="9"/>
      <c r="O523" s="9"/>
      <c r="P523" s="9"/>
      <c r="Q523" s="9"/>
    </row>
    <row r="524" spans="1:17" ht="14.25" customHeight="1" x14ac:dyDescent="0.3">
      <c r="A524" s="24"/>
      <c r="B524" s="24"/>
      <c r="C524" s="25"/>
      <c r="D524" s="24"/>
      <c r="E524" s="26"/>
      <c r="F524" s="27"/>
      <c r="G524" s="27"/>
    </row>
    <row r="525" spans="1:17" ht="14.25" customHeight="1" x14ac:dyDescent="0.3">
      <c r="A525" s="24"/>
      <c r="B525" s="24"/>
      <c r="C525" s="25"/>
      <c r="D525" s="24"/>
      <c r="E525" s="26"/>
      <c r="F525" s="27"/>
      <c r="G525" s="27"/>
    </row>
    <row r="526" spans="1:17" ht="14.25" customHeight="1" x14ac:dyDescent="0.3">
      <c r="A526" s="24"/>
      <c r="B526" s="24"/>
      <c r="C526" s="25"/>
      <c r="D526" s="24"/>
      <c r="E526" s="26"/>
      <c r="F526" s="27"/>
      <c r="G526" s="27"/>
    </row>
    <row r="527" spans="1:17" ht="14.25" customHeight="1" x14ac:dyDescent="0.3">
      <c r="A527" s="24"/>
      <c r="B527" s="24"/>
      <c r="C527" s="25"/>
      <c r="D527" s="24"/>
      <c r="E527" s="26"/>
      <c r="F527" s="27"/>
      <c r="G527" s="27"/>
    </row>
    <row r="528" spans="1:17" ht="14.25" customHeight="1" x14ac:dyDescent="0.3">
      <c r="A528" s="24"/>
      <c r="B528" s="24"/>
      <c r="C528" s="25"/>
      <c r="D528" s="24"/>
      <c r="E528" s="26"/>
      <c r="F528" s="27"/>
      <c r="G528" s="27"/>
    </row>
    <row r="529" spans="1:7" ht="14.25" customHeight="1" x14ac:dyDescent="0.3">
      <c r="A529" s="24"/>
      <c r="B529" s="24"/>
      <c r="C529" s="25"/>
      <c r="D529" s="24"/>
      <c r="E529" s="26"/>
      <c r="F529" s="27"/>
      <c r="G529" s="27"/>
    </row>
    <row r="530" spans="1:7" ht="14.25" customHeight="1" x14ac:dyDescent="0.3">
      <c r="A530" s="24"/>
      <c r="B530" s="24"/>
      <c r="C530" s="25"/>
      <c r="D530" s="24"/>
      <c r="E530" s="26"/>
      <c r="F530" s="27"/>
      <c r="G530" s="27"/>
    </row>
    <row r="531" spans="1:7" ht="14.25" customHeight="1" x14ac:dyDescent="0.3">
      <c r="A531" s="24"/>
      <c r="B531" s="24"/>
      <c r="C531" s="25"/>
      <c r="D531" s="24"/>
      <c r="E531" s="26"/>
      <c r="F531" s="27"/>
      <c r="G531" s="27"/>
    </row>
    <row r="532" spans="1:7" ht="14.25" customHeight="1" x14ac:dyDescent="0.3">
      <c r="A532" s="24"/>
      <c r="B532" s="24"/>
      <c r="C532" s="25"/>
      <c r="D532" s="24"/>
      <c r="E532" s="26"/>
      <c r="F532" s="27"/>
      <c r="G532" s="27"/>
    </row>
    <row r="533" spans="1:7" ht="14.25" customHeight="1" x14ac:dyDescent="0.3">
      <c r="A533" s="24"/>
      <c r="B533" s="24"/>
      <c r="C533" s="25"/>
      <c r="D533" s="24"/>
      <c r="E533" s="26"/>
      <c r="F533" s="27"/>
      <c r="G533" s="27"/>
    </row>
    <row r="534" spans="1:7" ht="14.25" customHeight="1" x14ac:dyDescent="0.3">
      <c r="A534" s="24"/>
      <c r="B534" s="24"/>
      <c r="C534" s="25"/>
      <c r="D534" s="24"/>
      <c r="E534" s="26"/>
      <c r="F534" s="27"/>
      <c r="G534" s="27"/>
    </row>
    <row r="535" spans="1:7" ht="14.25" customHeight="1" x14ac:dyDescent="0.3">
      <c r="A535" s="24"/>
      <c r="B535" s="24"/>
      <c r="C535" s="25"/>
      <c r="D535" s="24"/>
      <c r="E535" s="26"/>
      <c r="F535" s="27"/>
      <c r="G535" s="27"/>
    </row>
    <row r="536" spans="1:7" ht="14.25" customHeight="1" x14ac:dyDescent="0.3">
      <c r="A536" s="24"/>
      <c r="B536" s="24"/>
      <c r="C536" s="25"/>
      <c r="D536" s="24"/>
      <c r="E536" s="28"/>
      <c r="F536" s="27"/>
      <c r="G536" s="27"/>
    </row>
    <row r="537" spans="1:7" ht="14.25" customHeight="1" x14ac:dyDescent="0.3">
      <c r="A537" s="24"/>
      <c r="B537" s="24"/>
      <c r="C537" s="25"/>
      <c r="D537" s="24"/>
      <c r="E537" s="28"/>
      <c r="F537" s="27"/>
      <c r="G537" s="27"/>
    </row>
    <row r="538" spans="1:7" ht="14.25" customHeight="1" x14ac:dyDescent="0.3">
      <c r="A538" s="24"/>
      <c r="B538" s="24"/>
      <c r="C538" s="25"/>
      <c r="D538" s="24"/>
      <c r="E538" s="28"/>
      <c r="F538" s="27"/>
      <c r="G538" s="27"/>
    </row>
    <row r="539" spans="1:7" ht="14.25" customHeight="1" x14ac:dyDescent="0.3">
      <c r="A539" s="24"/>
      <c r="B539" s="24"/>
      <c r="C539" s="25"/>
      <c r="D539" s="24"/>
      <c r="E539" s="28"/>
      <c r="F539" s="27"/>
      <c r="G539" s="27"/>
    </row>
    <row r="540" spans="1:7" ht="14.25" customHeight="1" x14ac:dyDescent="0.3">
      <c r="A540" s="24"/>
      <c r="B540" s="24"/>
      <c r="C540" s="25"/>
      <c r="D540" s="24"/>
      <c r="E540" s="28"/>
      <c r="F540" s="27"/>
      <c r="G540" s="27"/>
    </row>
    <row r="541" spans="1:7" ht="14.25" customHeight="1" x14ac:dyDescent="0.3">
      <c r="A541" s="24"/>
      <c r="B541" s="24"/>
      <c r="C541" s="25"/>
      <c r="D541" s="24"/>
      <c r="E541" s="28"/>
      <c r="F541" s="27"/>
      <c r="G541" s="27"/>
    </row>
    <row r="542" spans="1:7" ht="14.25" customHeight="1" x14ac:dyDescent="0.3">
      <c r="A542" s="24"/>
      <c r="B542" s="24"/>
      <c r="C542" s="25"/>
      <c r="D542" s="24"/>
      <c r="E542" s="28"/>
      <c r="F542" s="27"/>
      <c r="G542" s="27"/>
    </row>
    <row r="543" spans="1:7" ht="14.25" customHeight="1" x14ac:dyDescent="0.3">
      <c r="A543" s="24"/>
      <c r="B543" s="24"/>
      <c r="C543" s="25"/>
      <c r="D543" s="24"/>
      <c r="E543" s="28"/>
      <c r="F543" s="27"/>
      <c r="G543" s="27"/>
    </row>
    <row r="544" spans="1:7" ht="14.25" customHeight="1" x14ac:dyDescent="0.3">
      <c r="A544" s="24"/>
      <c r="B544" s="24"/>
      <c r="C544" s="25"/>
      <c r="D544" s="24"/>
      <c r="E544" s="28"/>
      <c r="F544" s="27"/>
      <c r="G544" s="27"/>
    </row>
    <row r="545" spans="1:7" ht="14.25" customHeight="1" x14ac:dyDescent="0.3">
      <c r="A545" s="24"/>
      <c r="B545" s="24"/>
      <c r="C545" s="25"/>
      <c r="D545" s="24"/>
      <c r="E545" s="28"/>
      <c r="F545" s="27"/>
      <c r="G545" s="27"/>
    </row>
    <row r="546" spans="1:7" ht="14.25" customHeight="1" x14ac:dyDescent="0.3">
      <c r="A546" s="24"/>
      <c r="B546" s="24"/>
      <c r="C546" s="25"/>
      <c r="D546" s="24"/>
      <c r="E546" s="28"/>
      <c r="F546" s="27"/>
      <c r="G546" s="27"/>
    </row>
    <row r="547" spans="1:7" ht="14.25" customHeight="1" x14ac:dyDescent="0.3">
      <c r="A547" s="24"/>
      <c r="B547" s="24"/>
      <c r="C547" s="25"/>
      <c r="D547" s="24"/>
      <c r="E547" s="28"/>
      <c r="F547" s="27"/>
      <c r="G547" s="27"/>
    </row>
    <row r="548" spans="1:7" ht="14.25" customHeight="1" x14ac:dyDescent="0.3">
      <c r="A548" s="24"/>
      <c r="B548" s="24"/>
      <c r="C548" s="25"/>
      <c r="D548" s="24"/>
      <c r="E548" s="28"/>
      <c r="F548" s="27"/>
      <c r="G548" s="27"/>
    </row>
    <row r="549" spans="1:7" ht="14.25" customHeight="1" x14ac:dyDescent="0.3">
      <c r="A549" s="24"/>
      <c r="B549" s="24"/>
      <c r="C549" s="25"/>
      <c r="D549" s="24"/>
      <c r="E549" s="28"/>
      <c r="F549" s="27"/>
      <c r="G549" s="27"/>
    </row>
    <row r="550" spans="1:7" ht="14.25" customHeight="1" x14ac:dyDescent="0.3">
      <c r="A550" s="24"/>
      <c r="B550" s="24"/>
      <c r="C550" s="25"/>
      <c r="D550" s="24"/>
      <c r="E550" s="28"/>
      <c r="F550" s="27"/>
      <c r="G550" s="27"/>
    </row>
    <row r="551" spans="1:7" ht="14.25" customHeight="1" x14ac:dyDescent="0.3">
      <c r="A551" s="24"/>
      <c r="B551" s="24"/>
      <c r="C551" s="25"/>
      <c r="D551" s="24"/>
      <c r="E551" s="28"/>
      <c r="F551" s="27"/>
      <c r="G551" s="27"/>
    </row>
    <row r="552" spans="1:7" ht="14.25" customHeight="1" x14ac:dyDescent="0.3">
      <c r="A552" s="24"/>
      <c r="B552" s="24"/>
      <c r="C552" s="25"/>
      <c r="D552" s="24"/>
      <c r="E552" s="28"/>
      <c r="F552" s="27"/>
      <c r="G552" s="27"/>
    </row>
    <row r="553" spans="1:7" ht="14.25" customHeight="1" x14ac:dyDescent="0.3">
      <c r="A553" s="24"/>
      <c r="B553" s="24"/>
      <c r="C553" s="25"/>
      <c r="D553" s="24"/>
      <c r="E553" s="28"/>
      <c r="F553" s="27"/>
      <c r="G553" s="27"/>
    </row>
    <row r="554" spans="1:7" ht="14.25" customHeight="1" x14ac:dyDescent="0.3">
      <c r="A554" s="24"/>
      <c r="B554" s="24"/>
      <c r="C554" s="25"/>
      <c r="D554" s="24"/>
      <c r="E554" s="28"/>
      <c r="F554" s="27"/>
      <c r="G554" s="27"/>
    </row>
    <row r="555" spans="1:7" ht="14.25" customHeight="1" x14ac:dyDescent="0.3">
      <c r="A555" s="24"/>
      <c r="B555" s="24"/>
      <c r="C555" s="25"/>
      <c r="D555" s="24"/>
      <c r="E555" s="28"/>
      <c r="F555" s="27"/>
      <c r="G555" s="27"/>
    </row>
    <row r="556" spans="1:7" ht="14.25" customHeight="1" x14ac:dyDescent="0.3">
      <c r="A556" s="24"/>
      <c r="B556" s="24"/>
      <c r="C556" s="25"/>
      <c r="D556" s="24"/>
      <c r="E556" s="28"/>
      <c r="F556" s="27"/>
      <c r="G556" s="27"/>
    </row>
    <row r="557" spans="1:7" ht="14.25" customHeight="1" x14ac:dyDescent="0.3">
      <c r="A557" s="24"/>
      <c r="B557" s="24"/>
      <c r="C557" s="25"/>
      <c r="D557" s="24"/>
      <c r="E557" s="28"/>
      <c r="F557" s="27"/>
      <c r="G557" s="27"/>
    </row>
    <row r="558" spans="1:7" ht="14.25" customHeight="1" x14ac:dyDescent="0.3">
      <c r="A558" s="24"/>
      <c r="B558" s="24"/>
      <c r="C558" s="25"/>
      <c r="D558" s="24"/>
      <c r="E558" s="28"/>
      <c r="F558" s="27"/>
      <c r="G558" s="27"/>
    </row>
    <row r="559" spans="1:7" ht="14.25" customHeight="1" x14ac:dyDescent="0.3">
      <c r="A559" s="24"/>
      <c r="B559" s="24"/>
      <c r="C559" s="25"/>
      <c r="D559" s="24"/>
      <c r="E559" s="28"/>
      <c r="F559" s="27"/>
      <c r="G559" s="27"/>
    </row>
    <row r="560" spans="1:7" ht="14.25" customHeight="1" x14ac:dyDescent="0.3">
      <c r="A560" s="24"/>
      <c r="B560" s="24"/>
      <c r="C560" s="25"/>
      <c r="D560" s="24"/>
      <c r="E560" s="28"/>
      <c r="F560" s="27"/>
      <c r="G560" s="27"/>
    </row>
    <row r="561" spans="1:7" ht="14.25" customHeight="1" x14ac:dyDescent="0.3">
      <c r="A561" s="24"/>
      <c r="B561" s="24"/>
      <c r="C561" s="25"/>
      <c r="D561" s="24"/>
      <c r="E561" s="28"/>
      <c r="F561" s="27"/>
      <c r="G561" s="27"/>
    </row>
    <row r="562" spans="1:7" ht="14.25" customHeight="1" x14ac:dyDescent="0.3">
      <c r="A562" s="24"/>
      <c r="B562" s="24"/>
      <c r="C562" s="25"/>
      <c r="D562" s="24"/>
      <c r="E562" s="28"/>
      <c r="F562" s="27"/>
      <c r="G562" s="27"/>
    </row>
    <row r="563" spans="1:7" ht="14.25" customHeight="1" x14ac:dyDescent="0.3">
      <c r="A563" s="24"/>
      <c r="B563" s="24"/>
      <c r="C563" s="25"/>
      <c r="D563" s="24"/>
      <c r="E563" s="28"/>
      <c r="F563" s="27"/>
      <c r="G563" s="27"/>
    </row>
    <row r="564" spans="1:7" ht="14.25" customHeight="1" x14ac:dyDescent="0.3">
      <c r="A564" s="24"/>
      <c r="B564" s="24"/>
      <c r="C564" s="25"/>
      <c r="D564" s="24"/>
      <c r="E564" s="28"/>
      <c r="F564" s="27"/>
      <c r="G564" s="27"/>
    </row>
    <row r="565" spans="1:7" ht="14.25" customHeight="1" x14ac:dyDescent="0.3">
      <c r="A565" s="24"/>
      <c r="B565" s="24"/>
      <c r="C565" s="25"/>
      <c r="D565" s="24"/>
      <c r="E565" s="28"/>
      <c r="F565" s="27"/>
      <c r="G565" s="27"/>
    </row>
    <row r="566" spans="1:7" ht="14.25" customHeight="1" x14ac:dyDescent="0.3">
      <c r="A566" s="24"/>
      <c r="B566" s="24"/>
      <c r="C566" s="25"/>
      <c r="D566" s="24"/>
      <c r="E566" s="28"/>
      <c r="F566" s="27"/>
      <c r="G566" s="27"/>
    </row>
    <row r="567" spans="1:7" ht="14.25" customHeight="1" x14ac:dyDescent="0.3">
      <c r="A567" s="24"/>
      <c r="B567" s="24"/>
      <c r="C567" s="25"/>
      <c r="D567" s="24"/>
      <c r="E567" s="28"/>
      <c r="F567" s="27"/>
      <c r="G567" s="27"/>
    </row>
    <row r="568" spans="1:7" ht="14.25" customHeight="1" x14ac:dyDescent="0.3">
      <c r="A568" s="24"/>
      <c r="B568" s="24"/>
      <c r="C568" s="25"/>
      <c r="D568" s="24"/>
      <c r="E568" s="28"/>
      <c r="F568" s="27"/>
      <c r="G568" s="27"/>
    </row>
    <row r="569" spans="1:7" ht="14.25" customHeight="1" x14ac:dyDescent="0.3">
      <c r="A569" s="24"/>
      <c r="B569" s="24"/>
      <c r="C569" s="25"/>
      <c r="D569" s="24"/>
      <c r="E569" s="28"/>
      <c r="F569" s="27"/>
      <c r="G569" s="27"/>
    </row>
    <row r="570" spans="1:7" ht="14.25" customHeight="1" x14ac:dyDescent="0.3">
      <c r="A570" s="24"/>
      <c r="B570" s="24"/>
      <c r="C570" s="25"/>
      <c r="D570" s="24"/>
      <c r="E570" s="28"/>
      <c r="F570" s="27"/>
      <c r="G570" s="27"/>
    </row>
    <row r="571" spans="1:7" ht="14.25" customHeight="1" x14ac:dyDescent="0.3">
      <c r="A571" s="24"/>
      <c r="B571" s="24"/>
      <c r="C571" s="25"/>
      <c r="D571" s="24"/>
      <c r="E571" s="28"/>
      <c r="F571" s="27"/>
      <c r="G571" s="27"/>
    </row>
    <row r="572" spans="1:7" ht="14.25" customHeight="1" x14ac:dyDescent="0.3">
      <c r="A572" s="24"/>
      <c r="B572" s="24"/>
      <c r="C572" s="25"/>
      <c r="D572" s="24"/>
      <c r="E572" s="28"/>
      <c r="F572" s="27"/>
      <c r="G572" s="27"/>
    </row>
    <row r="573" spans="1:7" ht="14.25" customHeight="1" x14ac:dyDescent="0.3">
      <c r="A573" s="24"/>
      <c r="B573" s="24"/>
      <c r="C573" s="25"/>
      <c r="D573" s="24"/>
      <c r="E573" s="28"/>
      <c r="F573" s="27"/>
      <c r="G573" s="27"/>
    </row>
    <row r="574" spans="1:7" ht="14.25" customHeight="1" x14ac:dyDescent="0.3">
      <c r="A574" s="24"/>
      <c r="B574" s="24"/>
      <c r="C574" s="25"/>
      <c r="D574" s="24"/>
      <c r="E574" s="28"/>
      <c r="F574" s="27"/>
      <c r="G574" s="27"/>
    </row>
    <row r="575" spans="1:7" ht="14.25" customHeight="1" x14ac:dyDescent="0.3">
      <c r="A575" s="24"/>
      <c r="B575" s="24"/>
      <c r="C575" s="25"/>
      <c r="D575" s="24"/>
      <c r="E575" s="28"/>
      <c r="F575" s="27"/>
      <c r="G575" s="27"/>
    </row>
    <row r="576" spans="1:7" ht="14.25" customHeight="1" x14ac:dyDescent="0.3">
      <c r="A576" s="24"/>
      <c r="B576" s="24"/>
      <c r="C576" s="25"/>
      <c r="D576" s="24"/>
      <c r="E576" s="28"/>
      <c r="F576" s="27"/>
      <c r="G576" s="27"/>
    </row>
    <row r="577" spans="1:7" ht="14.25" customHeight="1" x14ac:dyDescent="0.3">
      <c r="A577" s="24"/>
      <c r="B577" s="24"/>
      <c r="C577" s="25"/>
      <c r="D577" s="24"/>
      <c r="E577" s="28"/>
      <c r="F577" s="27"/>
      <c r="G577" s="27"/>
    </row>
    <row r="578" spans="1:7" ht="14.25" customHeight="1" x14ac:dyDescent="0.3">
      <c r="A578" s="24"/>
      <c r="B578" s="24"/>
      <c r="C578" s="25"/>
      <c r="D578" s="24"/>
      <c r="E578" s="28"/>
      <c r="F578" s="27"/>
      <c r="G578" s="27"/>
    </row>
    <row r="579" spans="1:7" ht="14.25" customHeight="1" x14ac:dyDescent="0.3">
      <c r="A579" s="24"/>
      <c r="B579" s="24"/>
      <c r="C579" s="25"/>
      <c r="D579" s="24"/>
      <c r="E579" s="28"/>
      <c r="F579" s="27"/>
      <c r="G579" s="27"/>
    </row>
    <row r="580" spans="1:7" ht="14.25" customHeight="1" x14ac:dyDescent="0.3">
      <c r="A580" s="24"/>
      <c r="B580" s="24"/>
      <c r="C580" s="25"/>
      <c r="D580" s="24"/>
      <c r="E580" s="28"/>
      <c r="F580" s="27"/>
      <c r="G580" s="27"/>
    </row>
    <row r="581" spans="1:7" ht="14.25" customHeight="1" x14ac:dyDescent="0.3">
      <c r="A581" s="24"/>
      <c r="B581" s="24"/>
      <c r="C581" s="25"/>
      <c r="D581" s="24"/>
      <c r="E581" s="28"/>
      <c r="F581" s="27"/>
      <c r="G581" s="27"/>
    </row>
    <row r="582" spans="1:7" ht="14.25" customHeight="1" x14ac:dyDescent="0.3">
      <c r="A582" s="24"/>
      <c r="B582" s="24"/>
      <c r="C582" s="25"/>
      <c r="D582" s="24"/>
      <c r="E582" s="28"/>
      <c r="F582" s="27"/>
      <c r="G582" s="27"/>
    </row>
    <row r="583" spans="1:7" ht="14.25" customHeight="1" x14ac:dyDescent="0.3">
      <c r="A583" s="24"/>
      <c r="B583" s="24"/>
      <c r="C583" s="25"/>
      <c r="D583" s="24"/>
      <c r="E583" s="28"/>
      <c r="F583" s="27"/>
      <c r="G583" s="27"/>
    </row>
    <row r="584" spans="1:7" ht="14.25" customHeight="1" x14ac:dyDescent="0.3">
      <c r="A584" s="24"/>
      <c r="B584" s="24"/>
      <c r="C584" s="25"/>
      <c r="D584" s="24"/>
      <c r="E584" s="28"/>
      <c r="F584" s="27"/>
      <c r="G584" s="27"/>
    </row>
    <row r="585" spans="1:7" ht="14.25" customHeight="1" x14ac:dyDescent="0.3">
      <c r="A585" s="24"/>
      <c r="B585" s="24"/>
      <c r="C585" s="25"/>
      <c r="D585" s="24"/>
      <c r="E585" s="28"/>
      <c r="F585" s="27"/>
      <c r="G585" s="27"/>
    </row>
    <row r="586" spans="1:7" ht="14.25" customHeight="1" x14ac:dyDescent="0.3">
      <c r="A586" s="24"/>
      <c r="B586" s="24"/>
      <c r="C586" s="25"/>
      <c r="D586" s="24"/>
      <c r="E586" s="28"/>
      <c r="F586" s="27"/>
      <c r="G586" s="27"/>
    </row>
    <row r="587" spans="1:7" ht="14.25" customHeight="1" x14ac:dyDescent="0.3">
      <c r="A587" s="24"/>
      <c r="B587" s="24"/>
      <c r="C587" s="25"/>
      <c r="D587" s="24"/>
      <c r="E587" s="28"/>
      <c r="F587" s="27"/>
      <c r="G587" s="27"/>
    </row>
    <row r="588" spans="1:7" ht="14.25" customHeight="1" x14ac:dyDescent="0.3">
      <c r="A588" s="24"/>
      <c r="B588" s="24"/>
      <c r="C588" s="25"/>
      <c r="D588" s="24"/>
      <c r="E588" s="28"/>
      <c r="F588" s="27"/>
      <c r="G588" s="27"/>
    </row>
    <row r="589" spans="1:7" ht="14.25" customHeight="1" x14ac:dyDescent="0.3">
      <c r="A589" s="24"/>
      <c r="B589" s="24"/>
      <c r="C589" s="25"/>
      <c r="D589" s="24"/>
      <c r="E589" s="28"/>
      <c r="F589" s="27"/>
      <c r="G589" s="27"/>
    </row>
    <row r="590" spans="1:7" ht="14.25" customHeight="1" x14ac:dyDescent="0.3">
      <c r="A590" s="24"/>
      <c r="B590" s="24"/>
      <c r="C590" s="25"/>
      <c r="D590" s="24"/>
      <c r="E590" s="28"/>
      <c r="F590" s="27"/>
      <c r="G590" s="27"/>
    </row>
    <row r="591" spans="1:7" ht="14.25" customHeight="1" x14ac:dyDescent="0.3">
      <c r="A591" s="24"/>
      <c r="B591" s="24"/>
      <c r="C591" s="25"/>
      <c r="D591" s="24"/>
      <c r="E591" s="28"/>
      <c r="F591" s="27"/>
      <c r="G591" s="27"/>
    </row>
    <row r="592" spans="1:7" ht="14.25" customHeight="1" x14ac:dyDescent="0.3">
      <c r="A592" s="24"/>
      <c r="B592" s="24"/>
      <c r="C592" s="25"/>
      <c r="D592" s="24"/>
      <c r="E592" s="28"/>
      <c r="F592" s="27"/>
      <c r="G592" s="27"/>
    </row>
    <row r="593" spans="1:7" ht="14.25" customHeight="1" x14ac:dyDescent="0.3">
      <c r="A593" s="24"/>
      <c r="B593" s="24"/>
      <c r="C593" s="25"/>
      <c r="D593" s="24"/>
      <c r="E593" s="28"/>
      <c r="F593" s="27"/>
      <c r="G593" s="27"/>
    </row>
    <row r="594" spans="1:7" ht="14.25" customHeight="1" x14ac:dyDescent="0.3">
      <c r="A594" s="24"/>
      <c r="B594" s="24"/>
      <c r="C594" s="25"/>
      <c r="D594" s="24"/>
      <c r="E594" s="28"/>
      <c r="F594" s="27"/>
      <c r="G594" s="27"/>
    </row>
    <row r="595" spans="1:7" ht="14.25" customHeight="1" x14ac:dyDescent="0.3">
      <c r="A595" s="24"/>
      <c r="B595" s="24"/>
      <c r="C595" s="25"/>
      <c r="D595" s="24"/>
      <c r="E595" s="28"/>
      <c r="F595" s="27"/>
      <c r="G595" s="27"/>
    </row>
    <row r="596" spans="1:7" ht="14.25" customHeight="1" x14ac:dyDescent="0.3">
      <c r="A596" s="24"/>
      <c r="B596" s="24"/>
      <c r="C596" s="25"/>
      <c r="D596" s="24"/>
      <c r="E596" s="28"/>
      <c r="F596" s="27"/>
      <c r="G596" s="27"/>
    </row>
    <row r="597" spans="1:7" ht="14.25" customHeight="1" x14ac:dyDescent="0.3">
      <c r="A597" s="24"/>
      <c r="B597" s="24"/>
      <c r="C597" s="25"/>
      <c r="D597" s="24"/>
      <c r="E597" s="28"/>
      <c r="F597" s="27"/>
      <c r="G597" s="27"/>
    </row>
    <row r="598" spans="1:7" ht="14.25" customHeight="1" x14ac:dyDescent="0.3">
      <c r="A598" s="24"/>
      <c r="B598" s="24"/>
      <c r="C598" s="25"/>
      <c r="D598" s="24"/>
      <c r="E598" s="28"/>
      <c r="F598" s="27"/>
      <c r="G598" s="27"/>
    </row>
    <row r="599" spans="1:7" ht="14.25" customHeight="1" x14ac:dyDescent="0.3">
      <c r="A599" s="24"/>
      <c r="B599" s="24"/>
      <c r="C599" s="25"/>
      <c r="D599" s="24"/>
      <c r="E599" s="28"/>
      <c r="F599" s="27"/>
      <c r="G599" s="27"/>
    </row>
    <row r="600" spans="1:7" ht="14.25" customHeight="1" x14ac:dyDescent="0.3">
      <c r="A600" s="24"/>
      <c r="B600" s="24"/>
      <c r="C600" s="25"/>
      <c r="D600" s="24"/>
      <c r="E600" s="28"/>
      <c r="F600" s="27"/>
      <c r="G600" s="27"/>
    </row>
    <row r="601" spans="1:7" ht="14.25" customHeight="1" x14ac:dyDescent="0.3">
      <c r="A601" s="24"/>
      <c r="B601" s="24"/>
      <c r="C601" s="25"/>
      <c r="D601" s="24"/>
      <c r="E601" s="28"/>
      <c r="F601" s="27"/>
      <c r="G601" s="27"/>
    </row>
    <row r="602" spans="1:7" ht="14.25" customHeight="1" x14ac:dyDescent="0.3">
      <c r="A602" s="24"/>
      <c r="B602" s="24"/>
      <c r="C602" s="25"/>
      <c r="D602" s="24"/>
      <c r="E602" s="28"/>
      <c r="F602" s="27"/>
      <c r="G602" s="27"/>
    </row>
    <row r="603" spans="1:7" ht="14.25" customHeight="1" x14ac:dyDescent="0.3">
      <c r="A603" s="24"/>
      <c r="B603" s="24"/>
      <c r="C603" s="25"/>
      <c r="D603" s="24"/>
      <c r="E603" s="28"/>
      <c r="F603" s="27"/>
      <c r="G603" s="27"/>
    </row>
    <row r="604" spans="1:7" ht="14.25" customHeight="1" x14ac:dyDescent="0.3">
      <c r="A604" s="24"/>
      <c r="B604" s="24"/>
      <c r="C604" s="25"/>
      <c r="D604" s="24"/>
      <c r="E604" s="28"/>
      <c r="F604" s="27"/>
      <c r="G604" s="27"/>
    </row>
    <row r="605" spans="1:7" ht="14.25" customHeight="1" x14ac:dyDescent="0.3">
      <c r="A605" s="24"/>
      <c r="B605" s="24"/>
      <c r="C605" s="25"/>
      <c r="D605" s="24"/>
      <c r="E605" s="28"/>
      <c r="F605" s="27"/>
      <c r="G605" s="27"/>
    </row>
    <row r="606" spans="1:7" ht="14.25" customHeight="1" x14ac:dyDescent="0.3">
      <c r="A606" s="24"/>
      <c r="B606" s="24"/>
      <c r="C606" s="25"/>
      <c r="D606" s="24"/>
      <c r="E606" s="28"/>
      <c r="F606" s="27"/>
      <c r="G606" s="27"/>
    </row>
    <row r="607" spans="1:7" ht="14.25" customHeight="1" x14ac:dyDescent="0.3">
      <c r="A607" s="24"/>
      <c r="B607" s="24"/>
      <c r="C607" s="25"/>
      <c r="D607" s="24"/>
      <c r="E607" s="28"/>
      <c r="F607" s="27"/>
      <c r="G607" s="27"/>
    </row>
    <row r="608" spans="1:7" ht="14.25" customHeight="1" x14ac:dyDescent="0.3">
      <c r="A608" s="24"/>
      <c r="B608" s="24"/>
      <c r="C608" s="25"/>
      <c r="D608" s="24"/>
      <c r="E608" s="28"/>
      <c r="F608" s="27"/>
      <c r="G608" s="27"/>
    </row>
    <row r="609" spans="1:7" ht="14.25" customHeight="1" x14ac:dyDescent="0.3">
      <c r="A609" s="24"/>
      <c r="B609" s="24"/>
      <c r="C609" s="25"/>
      <c r="D609" s="24"/>
      <c r="E609" s="28"/>
      <c r="F609" s="27"/>
      <c r="G609" s="27"/>
    </row>
    <row r="610" spans="1:7" ht="14.25" customHeight="1" x14ac:dyDescent="0.3">
      <c r="A610" s="24"/>
      <c r="B610" s="24"/>
      <c r="C610" s="25"/>
      <c r="D610" s="24"/>
      <c r="E610" s="28"/>
      <c r="F610" s="27"/>
      <c r="G610" s="27"/>
    </row>
    <row r="611" spans="1:7" ht="14.25" customHeight="1" x14ac:dyDescent="0.3">
      <c r="A611" s="24"/>
      <c r="B611" s="24"/>
      <c r="C611" s="25"/>
      <c r="D611" s="24"/>
      <c r="E611" s="28"/>
      <c r="F611" s="27"/>
      <c r="G611" s="27"/>
    </row>
    <row r="612" spans="1:7" ht="14.25" customHeight="1" x14ac:dyDescent="0.3">
      <c r="A612" s="24"/>
      <c r="B612" s="24"/>
      <c r="C612" s="25"/>
      <c r="D612" s="24"/>
      <c r="E612" s="28"/>
      <c r="F612" s="27"/>
      <c r="G612" s="27"/>
    </row>
    <row r="613" spans="1:7" ht="14.25" customHeight="1" x14ac:dyDescent="0.3">
      <c r="A613" s="24"/>
      <c r="B613" s="24"/>
      <c r="C613" s="25"/>
      <c r="D613" s="24"/>
      <c r="E613" s="28"/>
      <c r="F613" s="27"/>
      <c r="G613" s="27"/>
    </row>
    <row r="614" spans="1:7" ht="14.25" customHeight="1" x14ac:dyDescent="0.3">
      <c r="A614" s="24"/>
      <c r="B614" s="24"/>
      <c r="C614" s="25"/>
      <c r="D614" s="24"/>
      <c r="E614" s="28"/>
      <c r="F614" s="27"/>
      <c r="G614" s="27"/>
    </row>
    <row r="615" spans="1:7" ht="14.25" customHeight="1" x14ac:dyDescent="0.3">
      <c r="A615" s="24"/>
      <c r="B615" s="24"/>
      <c r="C615" s="25"/>
      <c r="D615" s="24"/>
      <c r="E615" s="28"/>
      <c r="F615" s="27"/>
      <c r="G615" s="27"/>
    </row>
    <row r="616" spans="1:7" ht="14.25" customHeight="1" x14ac:dyDescent="0.3">
      <c r="A616" s="24"/>
      <c r="B616" s="24"/>
      <c r="C616" s="25"/>
      <c r="D616" s="24"/>
      <c r="E616" s="28"/>
      <c r="F616" s="27"/>
      <c r="G616" s="27"/>
    </row>
    <row r="617" spans="1:7" ht="14.25" customHeight="1" x14ac:dyDescent="0.3">
      <c r="A617" s="24"/>
      <c r="B617" s="24"/>
      <c r="C617" s="25"/>
      <c r="D617" s="24"/>
      <c r="E617" s="28"/>
      <c r="F617" s="27"/>
      <c r="G617" s="27"/>
    </row>
    <row r="618" spans="1:7" ht="14.25" customHeight="1" x14ac:dyDescent="0.3">
      <c r="A618" s="24"/>
      <c r="B618" s="24"/>
      <c r="C618" s="25"/>
      <c r="D618" s="24"/>
      <c r="E618" s="28"/>
      <c r="F618" s="27"/>
      <c r="G618" s="27"/>
    </row>
    <row r="619" spans="1:7" ht="14.25" customHeight="1" x14ac:dyDescent="0.3">
      <c r="A619" s="24"/>
      <c r="B619" s="24"/>
      <c r="C619" s="25"/>
      <c r="D619" s="24"/>
      <c r="E619" s="28"/>
      <c r="F619" s="27"/>
      <c r="G619" s="27"/>
    </row>
    <row r="620" spans="1:7" ht="14.25" customHeight="1" x14ac:dyDescent="0.3">
      <c r="A620" s="24"/>
      <c r="B620" s="24"/>
      <c r="C620" s="25"/>
      <c r="D620" s="24"/>
      <c r="E620" s="28"/>
      <c r="F620" s="27"/>
      <c r="G620" s="27"/>
    </row>
    <row r="621" spans="1:7" ht="14.25" customHeight="1" x14ac:dyDescent="0.3">
      <c r="A621" s="24"/>
      <c r="B621" s="24"/>
      <c r="C621" s="25"/>
      <c r="D621" s="24"/>
      <c r="E621" s="28"/>
      <c r="F621" s="27"/>
      <c r="G621" s="27"/>
    </row>
    <row r="622" spans="1:7" ht="14.25" customHeight="1" x14ac:dyDescent="0.3">
      <c r="A622" s="24"/>
      <c r="B622" s="24"/>
      <c r="C622" s="25"/>
      <c r="D622" s="24"/>
      <c r="E622" s="28"/>
      <c r="F622" s="27"/>
      <c r="G622" s="27"/>
    </row>
    <row r="623" spans="1:7" ht="14.25" customHeight="1" x14ac:dyDescent="0.3">
      <c r="A623" s="24"/>
      <c r="B623" s="24"/>
      <c r="C623" s="25"/>
      <c r="D623" s="24"/>
      <c r="E623" s="28"/>
      <c r="F623" s="27"/>
      <c r="G623" s="27"/>
    </row>
    <row r="624" spans="1:7" ht="14.25" customHeight="1" x14ac:dyDescent="0.3">
      <c r="A624" s="24"/>
      <c r="B624" s="24"/>
      <c r="C624" s="25"/>
      <c r="D624" s="24"/>
      <c r="E624" s="28"/>
      <c r="F624" s="27"/>
      <c r="G624" s="27"/>
    </row>
    <row r="625" spans="1:7" ht="14.25" customHeight="1" x14ac:dyDescent="0.3">
      <c r="A625" s="24"/>
      <c r="B625" s="24"/>
      <c r="C625" s="25"/>
      <c r="D625" s="24"/>
      <c r="E625" s="28"/>
      <c r="F625" s="27"/>
      <c r="G625" s="27"/>
    </row>
    <row r="626" spans="1:7" ht="14.25" customHeight="1" x14ac:dyDescent="0.3">
      <c r="A626" s="24"/>
      <c r="B626" s="24"/>
      <c r="C626" s="25"/>
      <c r="D626" s="24"/>
      <c r="E626" s="28"/>
      <c r="F626" s="27"/>
      <c r="G626" s="27"/>
    </row>
    <row r="627" spans="1:7" ht="14.25" customHeight="1" x14ac:dyDescent="0.3">
      <c r="A627" s="24"/>
      <c r="B627" s="24"/>
      <c r="C627" s="25"/>
      <c r="D627" s="24"/>
      <c r="E627" s="28"/>
      <c r="F627" s="27"/>
      <c r="G627" s="27"/>
    </row>
    <row r="628" spans="1:7" ht="14.25" customHeight="1" x14ac:dyDescent="0.3">
      <c r="A628" s="24"/>
      <c r="B628" s="24"/>
      <c r="C628" s="25"/>
      <c r="D628" s="24"/>
      <c r="E628" s="28"/>
      <c r="F628" s="27"/>
      <c r="G628" s="27"/>
    </row>
    <row r="629" spans="1:7" ht="14.25" customHeight="1" x14ac:dyDescent="0.3">
      <c r="A629" s="24"/>
      <c r="B629" s="24"/>
      <c r="C629" s="25"/>
      <c r="D629" s="24"/>
      <c r="E629" s="28"/>
      <c r="F629" s="27"/>
      <c r="G629" s="27"/>
    </row>
    <row r="630" spans="1:7" ht="14.25" customHeight="1" x14ac:dyDescent="0.3">
      <c r="A630" s="24"/>
      <c r="B630" s="24"/>
      <c r="C630" s="25"/>
      <c r="D630" s="24"/>
      <c r="E630" s="28"/>
      <c r="F630" s="27"/>
      <c r="G630" s="27"/>
    </row>
    <row r="631" spans="1:7" ht="14.25" customHeight="1" x14ac:dyDescent="0.3">
      <c r="A631" s="24"/>
      <c r="B631" s="24"/>
      <c r="C631" s="25"/>
      <c r="D631" s="24"/>
      <c r="E631" s="28"/>
      <c r="F631" s="27"/>
      <c r="G631" s="27"/>
    </row>
    <row r="632" spans="1:7" ht="14.25" customHeight="1" x14ac:dyDescent="0.3">
      <c r="A632" s="24"/>
      <c r="B632" s="24"/>
      <c r="C632" s="25"/>
      <c r="D632" s="24"/>
      <c r="E632" s="28"/>
      <c r="F632" s="27"/>
      <c r="G632" s="27"/>
    </row>
    <row r="633" spans="1:7" ht="14.25" customHeight="1" x14ac:dyDescent="0.3">
      <c r="A633" s="24"/>
      <c r="B633" s="24"/>
      <c r="C633" s="25"/>
      <c r="D633" s="24"/>
      <c r="E633" s="28"/>
      <c r="F633" s="27"/>
      <c r="G633" s="27"/>
    </row>
    <row r="634" spans="1:7" ht="14.25" customHeight="1" x14ac:dyDescent="0.3">
      <c r="A634" s="24"/>
      <c r="B634" s="24"/>
      <c r="C634" s="25"/>
      <c r="D634" s="24"/>
      <c r="E634" s="28"/>
      <c r="F634" s="27"/>
      <c r="G634" s="27"/>
    </row>
    <row r="635" spans="1:7" ht="14.25" customHeight="1" x14ac:dyDescent="0.3">
      <c r="A635" s="24"/>
      <c r="B635" s="24"/>
      <c r="C635" s="25"/>
      <c r="D635" s="24"/>
      <c r="E635" s="28"/>
      <c r="F635" s="27"/>
      <c r="G635" s="27"/>
    </row>
    <row r="636" spans="1:7" ht="14.25" customHeight="1" x14ac:dyDescent="0.3">
      <c r="A636" s="24"/>
      <c r="B636" s="24"/>
      <c r="C636" s="25"/>
      <c r="D636" s="24"/>
      <c r="E636" s="28"/>
      <c r="F636" s="27"/>
      <c r="G636" s="27"/>
    </row>
    <row r="637" spans="1:7" ht="14.25" customHeight="1" x14ac:dyDescent="0.3">
      <c r="A637" s="24"/>
      <c r="B637" s="24"/>
      <c r="C637" s="25"/>
      <c r="D637" s="24"/>
      <c r="E637" s="28"/>
      <c r="F637" s="27"/>
      <c r="G637" s="27"/>
    </row>
    <row r="638" spans="1:7" ht="14.25" customHeight="1" x14ac:dyDescent="0.3">
      <c r="A638" s="24"/>
      <c r="B638" s="24"/>
      <c r="C638" s="25"/>
      <c r="D638" s="24"/>
      <c r="E638" s="28"/>
      <c r="F638" s="27"/>
      <c r="G638" s="27"/>
    </row>
    <row r="639" spans="1:7" ht="14.25" customHeight="1" x14ac:dyDescent="0.3">
      <c r="A639" s="24"/>
      <c r="B639" s="24"/>
      <c r="C639" s="25"/>
      <c r="D639" s="24"/>
      <c r="E639" s="28"/>
      <c r="F639" s="27"/>
      <c r="G639" s="27"/>
    </row>
    <row r="640" spans="1:7" ht="14.25" customHeight="1" x14ac:dyDescent="0.3">
      <c r="A640" s="24"/>
      <c r="B640" s="24"/>
      <c r="C640" s="25"/>
      <c r="D640" s="24"/>
      <c r="E640" s="28"/>
      <c r="F640" s="27"/>
      <c r="G640" s="27"/>
    </row>
    <row r="641" spans="1:7" ht="14.25" customHeight="1" x14ac:dyDescent="0.3">
      <c r="A641" s="24"/>
      <c r="B641" s="24"/>
      <c r="C641" s="25"/>
      <c r="D641" s="24"/>
      <c r="E641" s="28"/>
      <c r="F641" s="27"/>
      <c r="G641" s="27"/>
    </row>
    <row r="642" spans="1:7" ht="14.25" customHeight="1" x14ac:dyDescent="0.3">
      <c r="A642" s="24"/>
      <c r="B642" s="24"/>
      <c r="C642" s="25"/>
      <c r="D642" s="24"/>
      <c r="E642" s="28"/>
      <c r="F642" s="27"/>
      <c r="G642" s="27"/>
    </row>
    <row r="643" spans="1:7" ht="14.25" customHeight="1" x14ac:dyDescent="0.3">
      <c r="A643" s="24"/>
      <c r="B643" s="24"/>
      <c r="C643" s="25"/>
      <c r="D643" s="24"/>
      <c r="E643" s="28"/>
      <c r="F643" s="27"/>
      <c r="G643" s="27"/>
    </row>
    <row r="644" spans="1:7" ht="14.25" customHeight="1" x14ac:dyDescent="0.3">
      <c r="A644" s="24"/>
      <c r="B644" s="24"/>
      <c r="C644" s="25"/>
      <c r="D644" s="24"/>
      <c r="E644" s="28"/>
      <c r="F644" s="27"/>
      <c r="G644" s="27"/>
    </row>
    <row r="645" spans="1:7" ht="14.25" customHeight="1" x14ac:dyDescent="0.3">
      <c r="A645" s="24"/>
      <c r="B645" s="24"/>
      <c r="C645" s="25"/>
      <c r="D645" s="24"/>
      <c r="E645" s="28"/>
      <c r="F645" s="27"/>
      <c r="G645" s="27"/>
    </row>
    <row r="646" spans="1:7" ht="14.25" customHeight="1" x14ac:dyDescent="0.3">
      <c r="A646" s="24"/>
      <c r="B646" s="24"/>
      <c r="C646" s="25"/>
      <c r="D646" s="24"/>
      <c r="E646" s="28"/>
      <c r="F646" s="27"/>
      <c r="G646" s="27"/>
    </row>
    <row r="647" spans="1:7" ht="14.25" customHeight="1" x14ac:dyDescent="0.3">
      <c r="A647" s="24"/>
      <c r="B647" s="24"/>
      <c r="C647" s="25"/>
      <c r="D647" s="24"/>
      <c r="E647" s="28"/>
      <c r="F647" s="27"/>
      <c r="G647" s="27"/>
    </row>
    <row r="648" spans="1:7" ht="14.25" customHeight="1" x14ac:dyDescent="0.3">
      <c r="A648" s="24"/>
      <c r="B648" s="24"/>
      <c r="C648" s="25"/>
      <c r="D648" s="24"/>
      <c r="E648" s="28"/>
      <c r="F648" s="27"/>
      <c r="G648" s="27"/>
    </row>
    <row r="649" spans="1:7" ht="14.25" customHeight="1" x14ac:dyDescent="0.3">
      <c r="A649" s="24"/>
      <c r="B649" s="24"/>
      <c r="C649" s="25"/>
      <c r="D649" s="24"/>
      <c r="E649" s="28"/>
      <c r="F649" s="27"/>
      <c r="G649" s="27"/>
    </row>
    <row r="650" spans="1:7" ht="14.25" customHeight="1" x14ac:dyDescent="0.3">
      <c r="A650" s="24"/>
      <c r="B650" s="24"/>
      <c r="C650" s="25"/>
      <c r="D650" s="24"/>
      <c r="E650" s="28"/>
      <c r="F650" s="27"/>
      <c r="G650" s="27"/>
    </row>
    <row r="651" spans="1:7" ht="14.25" customHeight="1" x14ac:dyDescent="0.3">
      <c r="A651" s="24"/>
      <c r="B651" s="24"/>
      <c r="C651" s="25"/>
      <c r="D651" s="24"/>
      <c r="E651" s="28"/>
      <c r="F651" s="27"/>
      <c r="G651" s="27"/>
    </row>
    <row r="652" spans="1:7" ht="14.25" customHeight="1" x14ac:dyDescent="0.3">
      <c r="A652" s="24"/>
      <c r="B652" s="24"/>
      <c r="C652" s="25"/>
      <c r="D652" s="24"/>
      <c r="E652" s="28"/>
      <c r="F652" s="27"/>
      <c r="G652" s="27"/>
    </row>
    <row r="653" spans="1:7" ht="14.25" customHeight="1" x14ac:dyDescent="0.3">
      <c r="A653" s="24"/>
      <c r="B653" s="24"/>
      <c r="C653" s="25"/>
      <c r="D653" s="24"/>
      <c r="E653" s="28"/>
      <c r="F653" s="27"/>
      <c r="G653" s="27"/>
    </row>
    <row r="654" spans="1:7" ht="14.25" customHeight="1" x14ac:dyDescent="0.3">
      <c r="A654" s="24"/>
      <c r="B654" s="24"/>
      <c r="C654" s="25"/>
      <c r="D654" s="24"/>
      <c r="E654" s="28"/>
      <c r="F654" s="27"/>
      <c r="G654" s="27"/>
    </row>
    <row r="655" spans="1:7" ht="14.25" customHeight="1" x14ac:dyDescent="0.3">
      <c r="A655" s="24"/>
      <c r="B655" s="24"/>
      <c r="C655" s="25"/>
      <c r="D655" s="24"/>
      <c r="E655" s="28"/>
      <c r="F655" s="27"/>
      <c r="G655" s="27"/>
    </row>
    <row r="656" spans="1:7" ht="14.25" customHeight="1" x14ac:dyDescent="0.3">
      <c r="A656" s="24"/>
      <c r="B656" s="24"/>
      <c r="C656" s="25"/>
      <c r="D656" s="24"/>
      <c r="E656" s="28"/>
      <c r="F656" s="27"/>
      <c r="G656" s="27"/>
    </row>
    <row r="657" spans="1:7" ht="14.25" customHeight="1" x14ac:dyDescent="0.3">
      <c r="A657" s="24"/>
      <c r="B657" s="24"/>
      <c r="C657" s="25"/>
      <c r="D657" s="24"/>
      <c r="E657" s="28"/>
      <c r="F657" s="27"/>
      <c r="G657" s="27"/>
    </row>
    <row r="658" spans="1:7" ht="14.25" customHeight="1" x14ac:dyDescent="0.3">
      <c r="A658" s="24"/>
      <c r="B658" s="24"/>
      <c r="C658" s="25"/>
      <c r="D658" s="24"/>
      <c r="E658" s="28"/>
      <c r="F658" s="27"/>
      <c r="G658" s="27"/>
    </row>
    <row r="659" spans="1:7" ht="14.25" customHeight="1" x14ac:dyDescent="0.3">
      <c r="A659" s="24"/>
      <c r="B659" s="24"/>
      <c r="C659" s="25"/>
      <c r="D659" s="24"/>
      <c r="E659" s="28"/>
      <c r="F659" s="27"/>
      <c r="G659" s="27"/>
    </row>
    <row r="660" spans="1:7" ht="14.25" customHeight="1" x14ac:dyDescent="0.3">
      <c r="A660" s="24"/>
      <c r="B660" s="24"/>
      <c r="C660" s="25"/>
      <c r="D660" s="24"/>
      <c r="E660" s="28"/>
      <c r="F660" s="27"/>
      <c r="G660" s="27"/>
    </row>
    <row r="661" spans="1:7" ht="14.25" customHeight="1" x14ac:dyDescent="0.3">
      <c r="A661" s="24"/>
      <c r="B661" s="24"/>
      <c r="C661" s="25"/>
      <c r="D661" s="24"/>
      <c r="E661" s="28"/>
      <c r="F661" s="27"/>
      <c r="G661" s="27"/>
    </row>
    <row r="662" spans="1:7" ht="14.25" customHeight="1" x14ac:dyDescent="0.3">
      <c r="A662" s="24"/>
      <c r="B662" s="24"/>
      <c r="C662" s="25"/>
      <c r="D662" s="24"/>
      <c r="E662" s="28"/>
      <c r="F662" s="27"/>
      <c r="G662" s="27"/>
    </row>
    <row r="663" spans="1:7" ht="14.25" customHeight="1" x14ac:dyDescent="0.3">
      <c r="A663" s="24"/>
      <c r="B663" s="24"/>
      <c r="C663" s="25"/>
      <c r="D663" s="24"/>
      <c r="E663" s="28"/>
      <c r="F663" s="27"/>
      <c r="G663" s="27"/>
    </row>
    <row r="664" spans="1:7" ht="14.25" customHeight="1" x14ac:dyDescent="0.3">
      <c r="A664" s="24"/>
      <c r="B664" s="24"/>
      <c r="C664" s="25"/>
      <c r="D664" s="24"/>
      <c r="E664" s="28"/>
      <c r="F664" s="27"/>
      <c r="G664" s="27"/>
    </row>
    <row r="665" spans="1:7" ht="14.25" customHeight="1" x14ac:dyDescent="0.3">
      <c r="A665" s="24"/>
      <c r="B665" s="24"/>
      <c r="C665" s="25"/>
      <c r="D665" s="24"/>
      <c r="E665" s="28"/>
      <c r="F665" s="27"/>
      <c r="G665" s="27"/>
    </row>
    <row r="666" spans="1:7" ht="14.25" customHeight="1" x14ac:dyDescent="0.3">
      <c r="A666" s="24"/>
      <c r="B666" s="24"/>
      <c r="C666" s="25"/>
      <c r="D666" s="24"/>
      <c r="E666" s="28"/>
      <c r="F666" s="27"/>
      <c r="G666" s="27"/>
    </row>
    <row r="667" spans="1:7" ht="14.25" customHeight="1" x14ac:dyDescent="0.3">
      <c r="A667" s="24"/>
      <c r="B667" s="24"/>
      <c r="C667" s="25"/>
      <c r="D667" s="24"/>
      <c r="E667" s="28"/>
      <c r="F667" s="27"/>
      <c r="G667" s="27"/>
    </row>
    <row r="668" spans="1:7" ht="14.25" customHeight="1" x14ac:dyDescent="0.3">
      <c r="A668" s="24"/>
      <c r="B668" s="24"/>
      <c r="C668" s="25"/>
      <c r="D668" s="24"/>
      <c r="E668" s="28"/>
      <c r="F668" s="27"/>
      <c r="G668" s="27"/>
    </row>
    <row r="669" spans="1:7" ht="14.25" customHeight="1" x14ac:dyDescent="0.3">
      <c r="A669" s="24"/>
      <c r="B669" s="24"/>
      <c r="C669" s="25"/>
      <c r="D669" s="24"/>
      <c r="E669" s="28"/>
      <c r="F669" s="27"/>
      <c r="G669" s="27"/>
    </row>
    <row r="670" spans="1:7" ht="14.25" customHeight="1" x14ac:dyDescent="0.3">
      <c r="A670" s="24"/>
      <c r="B670" s="24"/>
      <c r="C670" s="25"/>
      <c r="D670" s="24"/>
      <c r="E670" s="28"/>
      <c r="F670" s="27"/>
      <c r="G670" s="27"/>
    </row>
    <row r="671" spans="1:7" ht="14.25" customHeight="1" x14ac:dyDescent="0.3">
      <c r="A671" s="24"/>
      <c r="B671" s="24"/>
      <c r="C671" s="25"/>
      <c r="D671" s="24"/>
      <c r="E671" s="28"/>
      <c r="F671" s="27"/>
      <c r="G671" s="27"/>
    </row>
    <row r="672" spans="1:7" ht="14.25" customHeight="1" x14ac:dyDescent="0.3">
      <c r="A672" s="24"/>
      <c r="B672" s="24"/>
      <c r="C672" s="25"/>
      <c r="D672" s="24"/>
      <c r="E672" s="28"/>
      <c r="F672" s="27"/>
      <c r="G672" s="27"/>
    </row>
    <row r="673" spans="1:7" ht="14.25" customHeight="1" x14ac:dyDescent="0.3">
      <c r="A673" s="24"/>
      <c r="B673" s="24"/>
      <c r="C673" s="25"/>
      <c r="D673" s="24"/>
      <c r="E673" s="28"/>
      <c r="F673" s="27"/>
      <c r="G673" s="27"/>
    </row>
    <row r="674" spans="1:7" ht="14.25" customHeight="1" x14ac:dyDescent="0.3">
      <c r="A674" s="24"/>
      <c r="B674" s="24"/>
      <c r="C674" s="25"/>
      <c r="D674" s="24"/>
      <c r="E674" s="28"/>
      <c r="F674" s="27"/>
      <c r="G674" s="27"/>
    </row>
    <row r="675" spans="1:7" ht="14.25" customHeight="1" x14ac:dyDescent="0.3">
      <c r="A675" s="24"/>
      <c r="B675" s="24"/>
      <c r="C675" s="25"/>
      <c r="D675" s="24"/>
      <c r="E675" s="28"/>
      <c r="F675" s="27"/>
      <c r="G675" s="27"/>
    </row>
    <row r="676" spans="1:7" ht="14.25" customHeight="1" x14ac:dyDescent="0.3">
      <c r="A676" s="24"/>
      <c r="B676" s="24"/>
      <c r="C676" s="25"/>
      <c r="D676" s="24"/>
      <c r="E676" s="28"/>
      <c r="F676" s="27"/>
      <c r="G676" s="27"/>
    </row>
    <row r="677" spans="1:7" ht="14.25" customHeight="1" x14ac:dyDescent="0.3">
      <c r="A677" s="24"/>
      <c r="B677" s="24"/>
      <c r="C677" s="25"/>
      <c r="D677" s="24"/>
      <c r="E677" s="28"/>
      <c r="F677" s="27"/>
      <c r="G677" s="27"/>
    </row>
    <row r="678" spans="1:7" ht="14.25" customHeight="1" x14ac:dyDescent="0.3">
      <c r="A678" s="24"/>
      <c r="B678" s="24"/>
      <c r="C678" s="25"/>
      <c r="D678" s="24"/>
      <c r="E678" s="28"/>
      <c r="F678" s="27"/>
      <c r="G678" s="27"/>
    </row>
    <row r="679" spans="1:7" ht="14.25" customHeight="1" x14ac:dyDescent="0.3">
      <c r="A679" s="24"/>
      <c r="B679" s="24"/>
      <c r="C679" s="25"/>
      <c r="D679" s="24"/>
      <c r="E679" s="28"/>
      <c r="F679" s="27"/>
      <c r="G679" s="27"/>
    </row>
    <row r="680" spans="1:7" ht="14.25" customHeight="1" x14ac:dyDescent="0.3">
      <c r="A680" s="24"/>
      <c r="B680" s="24"/>
      <c r="C680" s="25"/>
      <c r="D680" s="24"/>
      <c r="E680" s="28"/>
      <c r="F680" s="27"/>
      <c r="G680" s="27"/>
    </row>
    <row r="681" spans="1:7" ht="14.25" customHeight="1" x14ac:dyDescent="0.3">
      <c r="A681" s="24"/>
      <c r="B681" s="24"/>
      <c r="C681" s="25"/>
      <c r="D681" s="24"/>
      <c r="E681" s="28"/>
      <c r="F681" s="27"/>
      <c r="G681" s="27"/>
    </row>
    <row r="682" spans="1:7" ht="14.25" customHeight="1" x14ac:dyDescent="0.3">
      <c r="A682" s="24"/>
      <c r="B682" s="24"/>
      <c r="C682" s="25"/>
      <c r="D682" s="24"/>
      <c r="E682" s="28"/>
      <c r="F682" s="27"/>
      <c r="G682" s="27"/>
    </row>
    <row r="683" spans="1:7" ht="14.25" customHeight="1" x14ac:dyDescent="0.3">
      <c r="A683" s="24"/>
      <c r="B683" s="24"/>
      <c r="C683" s="25"/>
      <c r="D683" s="24"/>
      <c r="E683" s="28"/>
      <c r="F683" s="27"/>
      <c r="G683" s="27"/>
    </row>
    <row r="684" spans="1:7" ht="14.25" customHeight="1" x14ac:dyDescent="0.3">
      <c r="A684" s="24"/>
      <c r="B684" s="24"/>
      <c r="C684" s="25"/>
      <c r="D684" s="24"/>
      <c r="E684" s="28"/>
      <c r="F684" s="27"/>
      <c r="G684" s="27"/>
    </row>
    <row r="685" spans="1:7" ht="14.25" customHeight="1" x14ac:dyDescent="0.3">
      <c r="A685" s="24"/>
      <c r="B685" s="24"/>
      <c r="C685" s="25"/>
      <c r="D685" s="24"/>
      <c r="E685" s="28"/>
      <c r="F685" s="27"/>
      <c r="G685" s="27"/>
    </row>
    <row r="686" spans="1:7" ht="14.25" customHeight="1" x14ac:dyDescent="0.3">
      <c r="A686" s="24"/>
      <c r="B686" s="24"/>
      <c r="C686" s="25"/>
      <c r="D686" s="24"/>
      <c r="E686" s="28"/>
      <c r="F686" s="27"/>
      <c r="G686" s="27"/>
    </row>
    <row r="687" spans="1:7" ht="14.25" customHeight="1" x14ac:dyDescent="0.3">
      <c r="A687" s="24"/>
      <c r="B687" s="24"/>
      <c r="C687" s="25"/>
      <c r="D687" s="24"/>
      <c r="E687" s="28"/>
      <c r="F687" s="27"/>
      <c r="G687" s="27"/>
    </row>
    <row r="688" spans="1:7" ht="14.25" customHeight="1" x14ac:dyDescent="0.3">
      <c r="A688" s="24"/>
      <c r="B688" s="24"/>
      <c r="C688" s="25"/>
      <c r="D688" s="24"/>
      <c r="E688" s="28"/>
      <c r="F688" s="27"/>
      <c r="G688" s="27"/>
    </row>
    <row r="689" spans="1:7" ht="14.25" customHeight="1" x14ac:dyDescent="0.3">
      <c r="A689" s="24"/>
      <c r="B689" s="24"/>
      <c r="C689" s="25"/>
      <c r="D689" s="24"/>
      <c r="E689" s="28"/>
      <c r="F689" s="27"/>
      <c r="G689" s="27"/>
    </row>
    <row r="690" spans="1:7" ht="14.25" customHeight="1" x14ac:dyDescent="0.3">
      <c r="A690" s="24"/>
      <c r="B690" s="24"/>
      <c r="C690" s="25"/>
      <c r="D690" s="24"/>
      <c r="E690" s="28"/>
      <c r="F690" s="27"/>
      <c r="G690" s="27"/>
    </row>
    <row r="691" spans="1:7" ht="14.25" customHeight="1" x14ac:dyDescent="0.3">
      <c r="A691" s="24"/>
      <c r="B691" s="24"/>
      <c r="C691" s="25"/>
      <c r="D691" s="24"/>
      <c r="E691" s="28"/>
      <c r="F691" s="27"/>
      <c r="G691" s="27"/>
    </row>
    <row r="692" spans="1:7" ht="14.25" customHeight="1" x14ac:dyDescent="0.3">
      <c r="A692" s="24"/>
      <c r="B692" s="24"/>
      <c r="C692" s="25"/>
      <c r="D692" s="24"/>
      <c r="E692" s="28"/>
      <c r="F692" s="27"/>
      <c r="G692" s="27"/>
    </row>
    <row r="693" spans="1:7" ht="14.25" customHeight="1" x14ac:dyDescent="0.3">
      <c r="A693" s="24"/>
      <c r="B693" s="24"/>
      <c r="C693" s="25"/>
      <c r="D693" s="24"/>
      <c r="E693" s="28"/>
      <c r="F693" s="27"/>
      <c r="G693" s="27"/>
    </row>
    <row r="694" spans="1:7" ht="14.25" customHeight="1" x14ac:dyDescent="0.3">
      <c r="A694" s="24"/>
      <c r="B694" s="24"/>
      <c r="C694" s="25"/>
      <c r="D694" s="24"/>
      <c r="E694" s="28"/>
      <c r="F694" s="27"/>
      <c r="G694" s="27"/>
    </row>
    <row r="695" spans="1:7" ht="14.25" customHeight="1" x14ac:dyDescent="0.3">
      <c r="A695" s="24"/>
      <c r="B695" s="24"/>
      <c r="C695" s="25"/>
      <c r="D695" s="24"/>
      <c r="E695" s="28"/>
      <c r="F695" s="27"/>
      <c r="G695" s="27"/>
    </row>
    <row r="696" spans="1:7" ht="14.25" customHeight="1" x14ac:dyDescent="0.3">
      <c r="A696" s="24"/>
      <c r="B696" s="24"/>
      <c r="C696" s="25"/>
      <c r="D696" s="24"/>
      <c r="E696" s="28"/>
      <c r="F696" s="27"/>
      <c r="G696" s="27"/>
    </row>
    <row r="697" spans="1:7" ht="14.25" customHeight="1" x14ac:dyDescent="0.3">
      <c r="A697" s="24"/>
      <c r="B697" s="24"/>
      <c r="C697" s="25"/>
      <c r="D697" s="24"/>
      <c r="E697" s="28"/>
      <c r="F697" s="27"/>
      <c r="G697" s="27"/>
    </row>
    <row r="698" spans="1:7" ht="14.25" customHeight="1" x14ac:dyDescent="0.25"/>
    <row r="699" spans="1:7" ht="14.25" customHeight="1" x14ac:dyDescent="0.25"/>
    <row r="700" spans="1:7" ht="14.25" customHeight="1" x14ac:dyDescent="0.25"/>
    <row r="701" spans="1:7" ht="14.25" customHeight="1" x14ac:dyDescent="0.25"/>
    <row r="702" spans="1:7" ht="14.25" customHeight="1" x14ac:dyDescent="0.25"/>
    <row r="703" spans="1:7" ht="14.25" customHeight="1" x14ac:dyDescent="0.25"/>
    <row r="704" spans="1:7"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row r="1050" ht="14.25" customHeight="1" x14ac:dyDescent="0.25"/>
    <row r="1051" ht="14.25" customHeight="1" x14ac:dyDescent="0.25"/>
    <row r="1052" ht="14.25" customHeight="1" x14ac:dyDescent="0.25"/>
    <row r="1053" ht="14.25" customHeight="1" x14ac:dyDescent="0.25"/>
  </sheetData>
  <mergeCells count="41">
    <mergeCell ref="A10:B10"/>
    <mergeCell ref="A11:B11"/>
    <mergeCell ref="C478:E478"/>
    <mergeCell ref="C479:F479"/>
    <mergeCell ref="D9:E9"/>
    <mergeCell ref="D10:E10"/>
    <mergeCell ref="D11:E11"/>
    <mergeCell ref="C474:F474"/>
    <mergeCell ref="C475:E475"/>
    <mergeCell ref="C476:E476"/>
    <mergeCell ref="C477:E477"/>
    <mergeCell ref="B397:B398"/>
    <mergeCell ref="A397:A398"/>
    <mergeCell ref="F8:G8"/>
    <mergeCell ref="F9:G9"/>
    <mergeCell ref="A6:B6"/>
    <mergeCell ref="A7:B7"/>
    <mergeCell ref="A8:B8"/>
    <mergeCell ref="A9:B9"/>
    <mergeCell ref="B511:C511"/>
    <mergeCell ref="A1:G1"/>
    <mergeCell ref="A2:G2"/>
    <mergeCell ref="A4:B4"/>
    <mergeCell ref="C4:G4"/>
    <mergeCell ref="A5:B5"/>
    <mergeCell ref="F5:G5"/>
    <mergeCell ref="A3:G3"/>
    <mergeCell ref="F6:G6"/>
    <mergeCell ref="F10:G10"/>
    <mergeCell ref="F11:G11"/>
    <mergeCell ref="D5:E5"/>
    <mergeCell ref="D6:E6"/>
    <mergeCell ref="D7:E7"/>
    <mergeCell ref="F7:G7"/>
    <mergeCell ref="D8:E8"/>
    <mergeCell ref="B505:C505"/>
    <mergeCell ref="B510:C510"/>
    <mergeCell ref="B506:C506"/>
    <mergeCell ref="B507:C507"/>
    <mergeCell ref="B508:C508"/>
    <mergeCell ref="B509:C509"/>
  </mergeCells>
  <hyperlinks>
    <hyperlink ref="F11" r:id="rId1"/>
  </hyperlinks>
  <printOptions horizontalCentered="1"/>
  <pageMargins left="0.23622047244094491" right="0.23622047244094491" top="0.74803149606299213" bottom="0.74803149606299213" header="0" footer="0"/>
  <pageSetup scale="50" orientation="portrait" r:id="rId2"/>
  <rowBreaks count="6" manualBreakCount="6">
    <brk id="65" max="8" man="1"/>
    <brk id="173" max="6" man="1"/>
    <brk id="283" max="6" man="1"/>
    <brk id="321" max="6" man="1"/>
    <brk id="364" max="6" man="1"/>
    <brk id="3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OBRA CIVIL</vt:lpstr>
      <vt:lpstr>'PRESUPUESTO OBRA CIVIL'!Área_de_impresión</vt:lpstr>
      <vt:lpstr>'PRESUPUESTO OBRA CIVIL'!Títulos_a_imprimir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Amparo</cp:lastModifiedBy>
  <cp:lastPrinted>2021-10-29T00:14:01Z</cp:lastPrinted>
  <dcterms:created xsi:type="dcterms:W3CDTF">2020-05-27T18:09:46Z</dcterms:created>
  <dcterms:modified xsi:type="dcterms:W3CDTF">2021-11-11T19:27:59Z</dcterms:modified>
</cp:coreProperties>
</file>